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dei\Documents\PORTALGAS\"/>
    </mc:Choice>
  </mc:AlternateContent>
  <bookViews>
    <workbookView xWindow="0" yWindow="0" windowWidth="20490" windowHeight="7755" firstSheet="1" activeTab="1"/>
  </bookViews>
  <sheets>
    <sheet name="Foglio1" sheetId="1" state="hidden" r:id="rId1"/>
    <sheet name="LISTINO GAS 2023" sheetId="2" r:id="rId2"/>
  </sheets>
  <definedNames>
    <definedName name="_xlnm._FilterDatabase" localSheetId="0" hidden="1">Foglio1!$D$1:$D$71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2" l="1"/>
  <c r="E21" i="2"/>
  <c r="E78" i="2"/>
  <c r="E31" i="2"/>
  <c r="E73" i="2"/>
  <c r="E67" i="2"/>
  <c r="E76" i="2"/>
  <c r="E77" i="2"/>
  <c r="E17" i="2"/>
  <c r="E72" i="2"/>
  <c r="E68" i="2"/>
  <c r="E56" i="2"/>
  <c r="E55" i="2"/>
  <c r="E54" i="2"/>
  <c r="E53" i="2"/>
  <c r="E50" i="2"/>
  <c r="E49" i="2"/>
  <c r="E46" i="2"/>
  <c r="E43" i="2"/>
  <c r="E42" i="2"/>
  <c r="E15" i="2"/>
  <c r="E16" i="2"/>
  <c r="E18" i="2"/>
  <c r="E19" i="2"/>
  <c r="E20" i="2"/>
  <c r="E22" i="2"/>
  <c r="E23" i="2"/>
  <c r="E24" i="2"/>
  <c r="E27" i="2"/>
  <c r="E28" i="2"/>
  <c r="E32" i="2"/>
  <c r="E39" i="2"/>
  <c r="E40" i="2"/>
  <c r="E41" i="2"/>
  <c r="E44" i="2"/>
  <c r="E45" i="2"/>
  <c r="E47" i="2"/>
  <c r="E48" i="2"/>
  <c r="E51" i="2"/>
  <c r="E52" i="2"/>
  <c r="E59" i="2"/>
  <c r="E60" i="2"/>
  <c r="E63" i="2"/>
  <c r="E64" i="2"/>
  <c r="E65" i="2"/>
  <c r="E66" i="2"/>
  <c r="E71" i="2"/>
  <c r="E14" i="2" l="1"/>
  <c r="E80" i="2" l="1"/>
  <c r="F78" i="2" l="1"/>
  <c r="G78" i="2" s="1"/>
  <c r="F21" i="2"/>
  <c r="G21" i="2" s="1"/>
  <c r="F73" i="2"/>
  <c r="G73" i="2" s="1"/>
  <c r="F76" i="2"/>
  <c r="G76" i="2" s="1"/>
  <c r="F67" i="2"/>
  <c r="G67" i="2" s="1"/>
  <c r="F77" i="2"/>
  <c r="G77" i="2" s="1"/>
  <c r="F31" i="2"/>
  <c r="G31" i="2" s="1"/>
  <c r="F17" i="2"/>
  <c r="D69" i="1"/>
  <c r="F72" i="2" l="1"/>
  <c r="G72" i="2" s="1"/>
  <c r="F71" i="2"/>
  <c r="G71" i="2" s="1"/>
  <c r="F18" i="2"/>
  <c r="G18" i="2" s="1"/>
  <c r="F44" i="2"/>
  <c r="G44" i="2" s="1"/>
  <c r="F52" i="2"/>
  <c r="G52" i="2" s="1"/>
  <c r="F19" i="2"/>
  <c r="G19" i="2" s="1"/>
  <c r="F45" i="2"/>
  <c r="G45" i="2" s="1"/>
  <c r="F53" i="2"/>
  <c r="G53" i="2" s="1"/>
  <c r="F63" i="2"/>
  <c r="G63" i="2" s="1"/>
  <c r="F20" i="2"/>
  <c r="G20" i="2" s="1"/>
  <c r="F46" i="2"/>
  <c r="G46" i="2" s="1"/>
  <c r="F64" i="2"/>
  <c r="G64" i="2" s="1"/>
  <c r="F22" i="2"/>
  <c r="G22" i="2" s="1"/>
  <c r="F39" i="2"/>
  <c r="G39" i="2" s="1"/>
  <c r="F54" i="2"/>
  <c r="G54" i="2" s="1"/>
  <c r="F65" i="2"/>
  <c r="G65" i="2" s="1"/>
  <c r="F47" i="2"/>
  <c r="G47" i="2" s="1"/>
  <c r="F23" i="2"/>
  <c r="G23" i="2" s="1"/>
  <c r="F40" i="2"/>
  <c r="G40" i="2" s="1"/>
  <c r="F48" i="2"/>
  <c r="G48" i="2" s="1"/>
  <c r="F55" i="2"/>
  <c r="G55" i="2" s="1"/>
  <c r="F66" i="2"/>
  <c r="G66" i="2" s="1"/>
  <c r="F15" i="2"/>
  <c r="G15" i="2" s="1"/>
  <c r="F24" i="2"/>
  <c r="G24" i="2" s="1"/>
  <c r="F41" i="2"/>
  <c r="G41" i="2" s="1"/>
  <c r="F49" i="2"/>
  <c r="G49" i="2" s="1"/>
  <c r="F56" i="2"/>
  <c r="G56" i="2" s="1"/>
  <c r="F16" i="2"/>
  <c r="G16" i="2" s="1"/>
  <c r="F27" i="2"/>
  <c r="G27" i="2" s="1"/>
  <c r="F42" i="2"/>
  <c r="G42" i="2" s="1"/>
  <c r="F50" i="2"/>
  <c r="G50" i="2" s="1"/>
  <c r="F59" i="2"/>
  <c r="G59" i="2" s="1"/>
  <c r="F68" i="2"/>
  <c r="G68" i="2" s="1"/>
  <c r="G17" i="2"/>
  <c r="F28" i="2"/>
  <c r="G28" i="2" s="1"/>
  <c r="F32" i="2"/>
  <c r="G32" i="2" s="1"/>
  <c r="F51" i="2"/>
  <c r="G51" i="2" s="1"/>
  <c r="F60" i="2"/>
  <c r="G60" i="2" s="1"/>
  <c r="F43" i="2"/>
  <c r="G43" i="2" s="1"/>
  <c r="F14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15" i="1"/>
  <c r="E16" i="1"/>
  <c r="E17" i="1"/>
  <c r="E18" i="1"/>
  <c r="E19" i="1"/>
  <c r="E20" i="1"/>
  <c r="E21" i="1"/>
  <c r="E22" i="1"/>
  <c r="E25" i="1"/>
  <c r="E26" i="1"/>
  <c r="E14" i="1"/>
  <c r="F80" i="2" l="1"/>
  <c r="G14" i="2"/>
  <c r="G80" i="2" s="1"/>
  <c r="E64" i="1"/>
  <c r="E65" i="1"/>
  <c r="E66" i="1"/>
  <c r="E67" i="1"/>
  <c r="E48" i="1"/>
  <c r="E49" i="1"/>
  <c r="E52" i="1"/>
  <c r="E53" i="1"/>
  <c r="E54" i="1"/>
  <c r="E55" i="1"/>
  <c r="E58" i="1"/>
  <c r="E59" i="1"/>
  <c r="E60" i="1"/>
  <c r="E61" i="1"/>
  <c r="E69" i="1" l="1"/>
  <c r="F18" i="1" l="1"/>
  <c r="G18" i="1" s="1"/>
  <c r="F22" i="1"/>
  <c r="G22" i="1" s="1"/>
  <c r="F34" i="1"/>
  <c r="G34" i="1" s="1"/>
  <c r="F38" i="1"/>
  <c r="G38" i="1" s="1"/>
  <c r="F42" i="1"/>
  <c r="G42" i="1" s="1"/>
  <c r="F48" i="1"/>
  <c r="G48" i="1" s="1"/>
  <c r="F52" i="1"/>
  <c r="G52" i="1" s="1"/>
  <c r="F56" i="1"/>
  <c r="F60" i="1"/>
  <c r="G60" i="1" s="1"/>
  <c r="F66" i="1"/>
  <c r="G66" i="1" s="1"/>
  <c r="F15" i="1"/>
  <c r="G15" i="1" s="1"/>
  <c r="F19" i="1"/>
  <c r="G19" i="1" s="1"/>
  <c r="F25" i="1"/>
  <c r="G25" i="1" s="1"/>
  <c r="F35" i="1"/>
  <c r="G35" i="1" s="1"/>
  <c r="F39" i="1"/>
  <c r="G39" i="1" s="1"/>
  <c r="F43" i="1"/>
  <c r="G43" i="1" s="1"/>
  <c r="F49" i="1"/>
  <c r="G49" i="1" s="1"/>
  <c r="F53" i="1"/>
  <c r="G53" i="1" s="1"/>
  <c r="F57" i="1"/>
  <c r="F61" i="1"/>
  <c r="G61" i="1" s="1"/>
  <c r="F67" i="1"/>
  <c r="G67" i="1" s="1"/>
  <c r="F16" i="1"/>
  <c r="G16" i="1" s="1"/>
  <c r="F20" i="1"/>
  <c r="G20" i="1" s="1"/>
  <c r="F26" i="1"/>
  <c r="G26" i="1" s="1"/>
  <c r="F36" i="1"/>
  <c r="G36" i="1" s="1"/>
  <c r="F40" i="1"/>
  <c r="G40" i="1" s="1"/>
  <c r="F44" i="1"/>
  <c r="F50" i="1"/>
  <c r="F54" i="1"/>
  <c r="G54" i="1" s="1"/>
  <c r="F58" i="1"/>
  <c r="G58" i="1" s="1"/>
  <c r="F64" i="1"/>
  <c r="G64" i="1" s="1"/>
  <c r="F14" i="1"/>
  <c r="G14" i="1" s="1"/>
  <c r="F17" i="1"/>
  <c r="G17" i="1" s="1"/>
  <c r="F21" i="1"/>
  <c r="G21" i="1" s="1"/>
  <c r="F33" i="1"/>
  <c r="G33" i="1" s="1"/>
  <c r="F37" i="1"/>
  <c r="G37" i="1" s="1"/>
  <c r="F41" i="1"/>
  <c r="G41" i="1" s="1"/>
  <c r="F45" i="1"/>
  <c r="G45" i="1" s="1"/>
  <c r="F51" i="1"/>
  <c r="F55" i="1"/>
  <c r="G55" i="1" s="1"/>
  <c r="F59" i="1"/>
  <c r="G59" i="1" s="1"/>
  <c r="F65" i="1"/>
  <c r="G65" i="1" s="1"/>
  <c r="G44" i="1"/>
  <c r="G69" i="1" l="1"/>
  <c r="F69" i="1"/>
</calcChain>
</file>

<file path=xl/sharedStrings.xml><?xml version="1.0" encoding="utf-8"?>
<sst xmlns="http://schemas.openxmlformats.org/spreadsheetml/2006/main" count="241" uniqueCount="193">
  <si>
    <t>CEREALS DRINKS</t>
  </si>
  <si>
    <t>TB codes</t>
  </si>
  <si>
    <t>TIPE OF PRODUCT</t>
  </si>
  <si>
    <t>BN+C1000</t>
  </si>
  <si>
    <t>BIO RICE DRINK CALCIUM</t>
  </si>
  <si>
    <t>BV1000</t>
  </si>
  <si>
    <t>BIO RICE DRINK VANILLA</t>
  </si>
  <si>
    <t>BO1000</t>
  </si>
  <si>
    <t xml:space="preserve">BIO RICE DRINK ORZO </t>
  </si>
  <si>
    <t>BC1000</t>
  </si>
  <si>
    <t>BIO RICE DRINK CACAO</t>
  </si>
  <si>
    <t>BCOC1000</t>
  </si>
  <si>
    <t>BIO RICE DRINK COCONUT</t>
  </si>
  <si>
    <t>BA+C1000</t>
  </si>
  <si>
    <t>BIO AVENA DRINK CALCIO</t>
  </si>
  <si>
    <t>BACH1000</t>
  </si>
  <si>
    <t>BIO AVENA DRINK CACAO</t>
  </si>
  <si>
    <t>BSV1000</t>
  </si>
  <si>
    <t>BIO SOYA DRINK VANIGLIA</t>
  </si>
  <si>
    <t>BG1000</t>
  </si>
  <si>
    <t xml:space="preserve">BIO SARACENO DRINK </t>
  </si>
  <si>
    <t>BMAS1000</t>
  </si>
  <si>
    <t>BCOCCO1000</t>
  </si>
  <si>
    <t>BIO COCONUT DRINK</t>
  </si>
  <si>
    <t>BIO BRAZIL NUT DRINK</t>
  </si>
  <si>
    <t>BMAG1000</t>
  </si>
  <si>
    <t>BN500</t>
  </si>
  <si>
    <t xml:space="preserve">BIO RICE DRINK </t>
  </si>
  <si>
    <t>BA500</t>
  </si>
  <si>
    <t>BIO AVENA DRINK</t>
  </si>
  <si>
    <t>BN250</t>
  </si>
  <si>
    <t>BIO RICE DRINK</t>
  </si>
  <si>
    <t>BM250</t>
  </si>
  <si>
    <t>BIO RICE DRINK MANDORLA</t>
  </si>
  <si>
    <t>BC250</t>
  </si>
  <si>
    <t>BCOC250</t>
  </si>
  <si>
    <t>BRCUIS200</t>
  </si>
  <si>
    <t>BIO RICE CUISINE</t>
  </si>
  <si>
    <t>BACUIS200</t>
  </si>
  <si>
    <t>BIO AVENA CUISINE</t>
  </si>
  <si>
    <t>BCOCCUIS200</t>
  </si>
  <si>
    <t>BIO COCONUT CUISINE</t>
  </si>
  <si>
    <t>BMCAF200</t>
  </si>
  <si>
    <t>BIO VEGGY CAFE'</t>
  </si>
  <si>
    <t>BDAV440</t>
  </si>
  <si>
    <t>BIO AVENA DESSERT VANIGLIA</t>
  </si>
  <si>
    <t>BDAC440</t>
  </si>
  <si>
    <t xml:space="preserve">BIO AVENA DESSERT CACAO </t>
  </si>
  <si>
    <t>BDSC440</t>
  </si>
  <si>
    <t xml:space="preserve">BIO SOIA DESSERT CACAO </t>
  </si>
  <si>
    <t>BDSV440</t>
  </si>
  <si>
    <t xml:space="preserve">BIO SOIA DESSERT VANIGLIA </t>
  </si>
  <si>
    <t>TOTALE</t>
  </si>
  <si>
    <t>TOALE SPESA</t>
  </si>
  <si>
    <t>VMBN1000</t>
  </si>
  <si>
    <t>VMBM1000</t>
  </si>
  <si>
    <t>VMBA1000</t>
  </si>
  <si>
    <t>VMBAGF1000</t>
  </si>
  <si>
    <t>VMBS1000</t>
  </si>
  <si>
    <t>VMBQ1000</t>
  </si>
  <si>
    <t>VMBMAU1000</t>
  </si>
  <si>
    <t>VMBNOC100</t>
  </si>
  <si>
    <t>VMBF1000</t>
  </si>
  <si>
    <t>VMBDV440</t>
  </si>
  <si>
    <t>BIO RICE DESSERT VANIGLIA</t>
  </si>
  <si>
    <t xml:space="preserve">BIO RICE DESSERT CACAO </t>
  </si>
  <si>
    <t>THE BRIDGE</t>
  </si>
  <si>
    <t xml:space="preserve">VIA MIA </t>
  </si>
  <si>
    <t>BBR1000</t>
  </si>
  <si>
    <t>GRATIS</t>
  </si>
  <si>
    <t xml:space="preserve">TOTALE UNITà </t>
  </si>
  <si>
    <t xml:space="preserve">ORDINI DA 300 UNITà </t>
  </si>
  <si>
    <t>DA 480 UNITà</t>
  </si>
  <si>
    <t xml:space="preserve">BIO AVENA DRINK </t>
  </si>
  <si>
    <t>BIO AVENA DRINK GLUTEN FREE</t>
  </si>
  <si>
    <t>BIO SOYA DRINK</t>
  </si>
  <si>
    <t>BIO QUINOA DRINK</t>
  </si>
  <si>
    <t>BIO RICE DRINK HAZELNUT</t>
  </si>
  <si>
    <t xml:space="preserve">BIO FARRO DRINK </t>
  </si>
  <si>
    <t>NOME GAS:</t>
  </si>
  <si>
    <t>DATA ORDINE</t>
  </si>
  <si>
    <t xml:space="preserve">LUOGO DI CONSEGNA </t>
  </si>
  <si>
    <t>(inserire dati in questa casella)</t>
  </si>
  <si>
    <t>NUMERO BOX (CARTONI ORDINATI)</t>
  </si>
  <si>
    <t xml:space="preserve">BIO ALMOND DRINK SENZA ZUCCHERO </t>
  </si>
  <si>
    <t>VMBDC440</t>
  </si>
  <si>
    <t>IVA PRODOTTO</t>
  </si>
  <si>
    <t>TOTALE SPESA IVATA</t>
  </si>
  <si>
    <t xml:space="preserve">SPESE DI TRASPORTO COMPRESE DI IVA </t>
  </si>
  <si>
    <r>
      <t xml:space="preserve">PER EFFETUARE L'ORDINE INSERIRE IL NUMERO DI CARTONI DESIDERATI NELL'APPOSITA CASELLA EVIDENZIATA IN GIALLO. IL SISTEMA CALCOLERà AUTOMATICAMENTE IL TOTALE DELLA SPESA, LE QUANTITà UNITARIE E TOTALI  DEI PRODOTTI SELEZIONATI.  I PREZZI INDICATI  NON SONO COMPRESI DI IVA. L'IVA VERRà CALCOLATA SUL TOTALE DELLE SINGOLE REFERENZE E SUL TOTALE DELL'ORDINE.  DA RICORDARE </t>
    </r>
    <r>
      <rPr>
        <b/>
        <i/>
        <u/>
        <sz val="20"/>
        <color theme="1"/>
        <rFont val="Calibri"/>
        <family val="2"/>
        <scheme val="minor"/>
      </rPr>
      <t>IL TOTALE NON COMPRENDE LE SPESE DI TASPORTO IL CUI PREZZO IVATO è EVIDENZIATO NELLA TABELLA SOTTOSTANTE</t>
    </r>
  </si>
  <si>
    <t>BIO ALMOND DRINK PURE 6%</t>
  </si>
  <si>
    <t>BIO ALMOND DRINK  3%</t>
  </si>
  <si>
    <t>LISTINO PREZZI THE BRIDGE DEL 10/2018</t>
  </si>
  <si>
    <t>ORDINI DA 72 A 155 UNITà</t>
  </si>
  <si>
    <t>ORDINI DA 156 A 299 UNITà</t>
  </si>
  <si>
    <t xml:space="preserve">DA 72 A 251 UNITà </t>
  </si>
  <si>
    <t>DA 252 A 479 UNITà</t>
  </si>
  <si>
    <t>BRICK DA 1000ML</t>
  </si>
  <si>
    <t>BRICK DA 500 ML</t>
  </si>
  <si>
    <t>BRICK DA 250 ML</t>
  </si>
  <si>
    <t>BRICK DA 200 ML</t>
  </si>
  <si>
    <t xml:space="preserve">UNITà PER BOX (NR BRICK PER CARTONE) </t>
  </si>
  <si>
    <t>CONFEZIONI DA 4x110 G</t>
  </si>
  <si>
    <t>BP1000</t>
  </si>
  <si>
    <t>BI1000</t>
  </si>
  <si>
    <t>BABAR+C1000</t>
  </si>
  <si>
    <t>4BC1000</t>
  </si>
  <si>
    <t>2BBR1000</t>
  </si>
  <si>
    <t>BMAG200</t>
  </si>
  <si>
    <t>2BV1000</t>
  </si>
  <si>
    <t>VMBRCUIS200</t>
  </si>
  <si>
    <t>VMBACUIS200</t>
  </si>
  <si>
    <r>
      <t xml:space="preserve">SPESE DI TRASPORTO IVA </t>
    </r>
    <r>
      <rPr>
        <b/>
        <u/>
        <sz val="14"/>
        <color theme="1"/>
        <rFont val="Calibri"/>
        <family val="2"/>
        <scheme val="minor"/>
      </rPr>
      <t>ESCLUSA</t>
    </r>
    <r>
      <rPr>
        <b/>
        <sz val="14"/>
        <color theme="1"/>
        <rFont val="Calibri"/>
        <family val="2"/>
        <scheme val="minor"/>
      </rPr>
      <t xml:space="preserve"> </t>
    </r>
  </si>
  <si>
    <t>BAV1000</t>
  </si>
  <si>
    <t>BEVANDE VEGETALI BIO</t>
  </si>
  <si>
    <t>Codice prodotto</t>
  </si>
  <si>
    <t>PRODOTTO</t>
  </si>
  <si>
    <t xml:space="preserve">TOTALE UNITA' </t>
  </si>
  <si>
    <t xml:space="preserve">UNITA' PER BOX (NR BRICK PER CARTONE) </t>
  </si>
  <si>
    <t>IVA %</t>
  </si>
  <si>
    <t xml:space="preserve">ORDINI DA 300 UNITA' </t>
  </si>
  <si>
    <t>ORDINI DA 156 A 299 UNITA'</t>
  </si>
  <si>
    <t>ORDINI DA 72 A 155 UNITA'</t>
  </si>
  <si>
    <t xml:space="preserve">BIO RISO DRINK NATURALE </t>
  </si>
  <si>
    <t>BIO RISO DRINK MANDORLA</t>
  </si>
  <si>
    <t>BIO RISO DRINK NOCCIOLA</t>
  </si>
  <si>
    <t>BIO AVENA DRINK NATURALE</t>
  </si>
  <si>
    <t>BIO SOYA DRINK NATURALE</t>
  </si>
  <si>
    <t>VMBCOC1000</t>
  </si>
  <si>
    <t>BIO RISO DRINK COCCO</t>
  </si>
  <si>
    <t>VMBDAC2x130</t>
  </si>
  <si>
    <t>VMBDAV2x130</t>
  </si>
  <si>
    <t xml:space="preserve">BIO MANDORLA 3% DRINK SENZA ZUCCHERO </t>
  </si>
  <si>
    <t>BIO RISO DRINK VANIGLIA</t>
  </si>
  <si>
    <t xml:space="preserve">BIO RISO DRINK ORZO </t>
  </si>
  <si>
    <t>BIO RISO DRINK CACAO</t>
  </si>
  <si>
    <t xml:space="preserve">BIO RISO INTEGRALE </t>
  </si>
  <si>
    <t xml:space="preserve">BIO AVENA DRINK BARISTA </t>
  </si>
  <si>
    <t>BIO AVENA DRINK VANIGLIA</t>
  </si>
  <si>
    <t>BSC1000</t>
  </si>
  <si>
    <t>BIO SOYA DRINK CACAO</t>
  </si>
  <si>
    <t>BSBAR1000</t>
  </si>
  <si>
    <t>BIO SOYA BRINK BARISTA</t>
  </si>
  <si>
    <t>BIO MANDORLA DRINK  3%</t>
  </si>
  <si>
    <t>BIO MANDORLA DRINK 6% SENZA ZUCCHERO</t>
  </si>
  <si>
    <t xml:space="preserve">BIO GRANO SARACENO DRINK </t>
  </si>
  <si>
    <t>BIO COCCO DRINK</t>
  </si>
  <si>
    <t>BIO NOCE DEL BRASILE DRINK</t>
  </si>
  <si>
    <t>BIO PROTEIN (CECI) DRINK</t>
  </si>
  <si>
    <t xml:space="preserve">BIO RISO DRINK </t>
  </si>
  <si>
    <t>PANNE DA 200 ML</t>
  </si>
  <si>
    <t>BEVANDE DA 500 ML</t>
  </si>
  <si>
    <t>BIO MANDORLA 6% DRINK SENZA ZUCCHERO 200ml</t>
  </si>
  <si>
    <t>BIO RISO DRINK 250ml</t>
  </si>
  <si>
    <t>BIO RISO DRINK MANDORLA 250ml</t>
  </si>
  <si>
    <t>BIO RISO DRINK CACAO 250ml</t>
  </si>
  <si>
    <t>BIO RISO DRINK COCCO 250ml</t>
  </si>
  <si>
    <t xml:space="preserve">             DESSERT 2x130 GR </t>
  </si>
  <si>
    <t>BDV2x130</t>
  </si>
  <si>
    <t>BDC2x130</t>
  </si>
  <si>
    <t xml:space="preserve">              DESSERT 2x130 GR</t>
  </si>
  <si>
    <t>DA 72 A 251 UNITA'</t>
  </si>
  <si>
    <t>DA 252 A 479 UNITA'</t>
  </si>
  <si>
    <t>DA 480 UNITA'</t>
  </si>
  <si>
    <t>TOTALE SPESA IVA ESCLUSA</t>
  </si>
  <si>
    <t>BSCUIS200</t>
  </si>
  <si>
    <t>BMCAF220</t>
  </si>
  <si>
    <t xml:space="preserve">                                                PANNE DA 200 ML E 1000 ML</t>
  </si>
  <si>
    <t>BACUISOL1000</t>
  </si>
  <si>
    <t>BIO AVENA CUISINE 1000ml</t>
  </si>
  <si>
    <t>BIO RISO CUISINE 200ml</t>
  </si>
  <si>
    <t>BIO AVENA CUISINE 200ml</t>
  </si>
  <si>
    <t>BIO COCCO CUISINE 200ml</t>
  </si>
  <si>
    <t>BIO SOYA CUISINE 200ml</t>
  </si>
  <si>
    <t>VMBCOCCOU1000</t>
  </si>
  <si>
    <t>VMBNOC1000</t>
  </si>
  <si>
    <t>BN+1000</t>
  </si>
  <si>
    <t>BIO RISO DRINK + PLUS</t>
  </si>
  <si>
    <t>BA+1000</t>
  </si>
  <si>
    <t>BIO AVENA DRINK + PLUS</t>
  </si>
  <si>
    <t>BDSC2X130</t>
  </si>
  <si>
    <t xml:space="preserve">BIO COCCO ORIGINAL DRINK                 </t>
  </si>
  <si>
    <r>
      <t xml:space="preserve">BIO VEGGY CAFE' 220ml       </t>
    </r>
    <r>
      <rPr>
        <b/>
        <i/>
        <sz val="12"/>
        <color rgb="FFFF0000"/>
        <rFont val="Calibri"/>
        <family val="2"/>
      </rPr>
      <t xml:space="preserve"> </t>
    </r>
  </si>
  <si>
    <t xml:space="preserve">BIO AVENA DESSERT CIOCCOLATO  2x130g     </t>
  </si>
  <si>
    <t xml:space="preserve">BIO AVENA DESSERT VANIGLIA        2x130g      </t>
  </si>
  <si>
    <r>
      <t>BIO RISO DESSERT VANIGLIA  2x130g</t>
    </r>
    <r>
      <rPr>
        <b/>
        <i/>
        <sz val="12"/>
        <color rgb="FFFF0000"/>
        <rFont val="Calibri"/>
        <family val="2"/>
      </rPr>
      <t xml:space="preserve">      </t>
    </r>
  </si>
  <si>
    <t xml:space="preserve">BIO RISO DESSERT CACAO       2x130g         </t>
  </si>
  <si>
    <r>
      <t>BIO SOIA DESSERT CIOCCOLATO   2x130g</t>
    </r>
    <r>
      <rPr>
        <b/>
        <i/>
        <sz val="12"/>
        <color theme="1"/>
        <rFont val="Calibri"/>
        <family val="2"/>
      </rPr>
      <t xml:space="preserve">  </t>
    </r>
  </si>
  <si>
    <t>LISTINO THE BRIDGE 2023</t>
  </si>
  <si>
    <t xml:space="preserve"> BEVANDE DA 1000 ML</t>
  </si>
  <si>
    <t>BEVANDE DA 1000 ML</t>
  </si>
  <si>
    <t xml:space="preserve">                  BEVANDE DA 250 ML E 200 ML</t>
  </si>
  <si>
    <r>
      <t xml:space="preserve">PER EFFETUARE L'ORDINE INSERIRE IL NUMERO DI CARTONI DESIDERATI NELL'APPOSITA CASELLA EVIDENZIATA IN GIALLO. IL SISTEMA CALCOLERA' AUTOMATICAMENTE IL TOTALE DELLA SPESA, LE QUANTITA' UNITARIE E TOTALI  DEI PRODOTTI SELEZIONATI.  I PREZZI INDICATI  NON SONO COMPRESI DI IVA  (L'IVA VERRA' CALCOLATA SUL TOTALE DELLE SINGOLE REFERENZE E SUL TOTALE DELL'ORDINE). </t>
    </r>
    <r>
      <rPr>
        <b/>
        <i/>
        <u/>
        <sz val="16"/>
        <color theme="1"/>
        <rFont val="Calibri"/>
        <family val="2"/>
        <scheme val="minor"/>
      </rPr>
      <t xml:space="preserve"> ATTENZIONE: IL TOTALE NON COMPRENDE LE SPESE DI TRASPORTO (IL CUI PREZZO IVA ESCLUSA è EVIDENZIATO NELLA TABELLA SOTTOSTANTE), IL SERVIZIO PREVEDE UNICAMENTE LA CONSEGNA A DESTINO SENZA ULTERIORI SERVIZI (es. FACCHINAGGIO, SBANCALAMENTO IN LOCO ECC.)</t>
    </r>
    <r>
      <rPr>
        <b/>
        <i/>
        <sz val="16"/>
        <color theme="1"/>
        <rFont val="Calibri"/>
        <family val="2"/>
        <scheme val="minor"/>
      </rPr>
      <t>.</t>
    </r>
    <r>
      <rPr>
        <b/>
        <i/>
        <u/>
        <sz val="16"/>
        <color theme="1"/>
        <rFont val="Calibri"/>
        <family val="2"/>
        <scheme val="minor"/>
      </rPr>
      <t xml:space="preserve"> EVENTUALI SPESE PER MEZZI PICCOLI E/O ZTL SARANNO ADDEBITATI CONTESTUALMENTE ALL'ORDINE.</t>
    </r>
    <r>
      <rPr>
        <b/>
        <i/>
        <sz val="16"/>
        <color theme="1"/>
        <rFont val="Calibri"/>
        <family val="2"/>
        <scheme val="minor"/>
      </rPr>
      <t xml:space="preserve"> IN FASE DI SCARICO, CONTROLLARE ATTENTAMENTE I COLLI RICEVUTI E, QUALORA CI FOSSE UN DANNO DA TRASPORTO, FIRMARE SEMPRE IL DDT CON RISERVA (SENZA LA RISERVA NON POTREMO ACCETTARE NESSUNA CONTESTAZIONE).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</si>
</sst>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&quot;€&quot;\ #,##0.00"/>
    <numFmt numFmtId="165" formatCode="#,##0.00\ &quot;€&quot;"/>
    <numFmt numFmtId="166" formatCode="_-* #,##0.000\ &quot;€&quot;_-;\-* #,##0.000\ &quot;€&quot;_-;_-* &quot;-&quot;??\ &quot;€&quot;_-;_-@_-"/>
  </numFmts>
  <fonts count="27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12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3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5" fillId="4" borderId="1" xfId="0" applyFont="1" applyFill="1" applyBorder="1" applyAlignment="1" applyProtection="1">
      <alignment horizontal="center" vertical="top" wrapText="1"/>
      <protection locked="0"/>
    </xf>
    <xf numFmtId="9" fontId="0" fillId="0" borderId="0" xfId="2" applyFont="1"/>
    <xf numFmtId="9" fontId="7" fillId="4" borderId="1" xfId="2" applyFont="1" applyFill="1" applyBorder="1" applyAlignment="1">
      <alignment horizontal="center" vertical="center" wrapText="1"/>
    </xf>
    <xf numFmtId="9" fontId="13" fillId="0" borderId="1" xfId="2" applyFont="1" applyBorder="1" applyAlignment="1">
      <alignment horizontal="center" vertical="center"/>
    </xf>
    <xf numFmtId="9" fontId="13" fillId="0" borderId="0" xfId="2" applyFont="1" applyBorder="1" applyAlignment="1">
      <alignment horizontal="center" vertical="center"/>
    </xf>
    <xf numFmtId="9" fontId="13" fillId="0" borderId="4" xfId="2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9" fontId="18" fillId="0" borderId="0" xfId="2" applyFont="1" applyBorder="1" applyAlignment="1">
      <alignment horizontal="center" vertical="center"/>
    </xf>
    <xf numFmtId="0" fontId="17" fillId="0" borderId="0" xfId="0" applyFont="1"/>
    <xf numFmtId="165" fontId="0" fillId="0" borderId="0" xfId="0" applyNumberFormat="1"/>
    <xf numFmtId="44" fontId="0" fillId="0" borderId="0" xfId="0" applyNumberFormat="1"/>
    <xf numFmtId="166" fontId="9" fillId="0" borderId="10" xfId="1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9" fontId="6" fillId="0" borderId="1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0" fontId="15" fillId="0" borderId="0" xfId="0" applyFont="1"/>
    <xf numFmtId="44" fontId="15" fillId="0" borderId="0" xfId="0" applyNumberFormat="1" applyFont="1"/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9" fontId="22" fillId="0" borderId="1" xfId="2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9" fontId="6" fillId="0" borderId="12" xfId="2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9" fontId="6" fillId="0" borderId="13" xfId="2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5" fontId="12" fillId="0" borderId="1" xfId="0" applyNumberFormat="1" applyFont="1" applyBorder="1"/>
    <xf numFmtId="165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Border="1" applyAlignment="1">
      <alignment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6" fillId="3" borderId="0" xfId="0" applyNumberFormat="1" applyFont="1" applyFill="1" applyAlignment="1">
      <alignment vertical="center"/>
    </xf>
    <xf numFmtId="165" fontId="21" fillId="0" borderId="13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22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left" vertical="center"/>
    </xf>
    <xf numFmtId="165" fontId="12" fillId="0" borderId="0" xfId="0" applyNumberFormat="1" applyFont="1"/>
    <xf numFmtId="9" fontId="7" fillId="0" borderId="0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opLeftCell="A16" zoomScale="60" zoomScaleNormal="60" workbookViewId="0">
      <selection activeCell="B48" sqref="B48"/>
    </sheetView>
  </sheetViews>
  <sheetFormatPr defaultRowHeight="15" x14ac:dyDescent="0.25"/>
  <cols>
    <col min="1" max="1" width="16.85546875" customWidth="1"/>
    <col min="2" max="2" width="33.85546875" style="10" customWidth="1"/>
    <col min="3" max="3" width="16.5703125" style="18" customWidth="1"/>
    <col min="4" max="4" width="19.42578125" style="40" customWidth="1"/>
    <col min="5" max="5" width="27.42578125" style="18" customWidth="1"/>
    <col min="6" max="6" width="28.42578125" style="18" customWidth="1"/>
    <col min="7" max="7" width="28.140625" style="18" customWidth="1"/>
    <col min="8" max="8" width="18.5703125" customWidth="1"/>
    <col min="9" max="9" width="20" customWidth="1"/>
    <col min="10" max="10" width="22.42578125" customWidth="1"/>
    <col min="11" max="11" width="17.85546875" style="55" customWidth="1"/>
    <col min="12" max="12" width="25.85546875" customWidth="1"/>
    <col min="13" max="13" width="19.85546875" customWidth="1"/>
    <col min="14" max="14" width="22.42578125" customWidth="1"/>
    <col min="15" max="15" width="16.42578125" customWidth="1"/>
    <col min="16" max="16" width="14.140625" customWidth="1"/>
  </cols>
  <sheetData>
    <row r="1" spans="1:21" ht="33" customHeight="1" x14ac:dyDescent="0.3">
      <c r="A1" s="125" t="s">
        <v>92</v>
      </c>
      <c r="B1" s="125"/>
      <c r="C1" s="17"/>
      <c r="D1" s="17"/>
      <c r="E1" s="17"/>
      <c r="F1" s="17"/>
      <c r="G1" s="17"/>
    </row>
    <row r="2" spans="1:21" ht="33" customHeight="1" x14ac:dyDescent="0.3">
      <c r="A2" s="17"/>
      <c r="B2" s="17"/>
      <c r="C2" s="17"/>
      <c r="D2" s="17"/>
      <c r="E2" s="17"/>
      <c r="F2" s="17"/>
      <c r="G2" s="17"/>
      <c r="H2" s="53" t="s">
        <v>79</v>
      </c>
      <c r="I2" s="53" t="s">
        <v>80</v>
      </c>
      <c r="J2" s="53" t="s">
        <v>81</v>
      </c>
    </row>
    <row r="3" spans="1:21" ht="48.75" customHeight="1" x14ac:dyDescent="0.3">
      <c r="A3" s="17"/>
      <c r="B3" s="17"/>
      <c r="C3" s="17"/>
      <c r="D3" s="17"/>
      <c r="E3" s="17"/>
      <c r="F3" s="17"/>
      <c r="G3" s="17"/>
      <c r="H3" s="54" t="s">
        <v>82</v>
      </c>
      <c r="I3" s="54" t="s">
        <v>82</v>
      </c>
      <c r="J3" s="54" t="s">
        <v>82</v>
      </c>
    </row>
    <row r="4" spans="1:21" ht="17.25" customHeight="1" x14ac:dyDescent="0.3">
      <c r="A4" s="17"/>
      <c r="B4" s="17"/>
      <c r="C4" s="17"/>
      <c r="D4" s="17"/>
      <c r="E4" s="17"/>
      <c r="F4" s="17"/>
      <c r="G4" s="17"/>
    </row>
    <row r="5" spans="1:21" ht="19.5" customHeight="1" x14ac:dyDescent="0.25">
      <c r="D5" s="18"/>
    </row>
    <row r="6" spans="1:21" x14ac:dyDescent="0.25">
      <c r="A6" s="126" t="s">
        <v>0</v>
      </c>
      <c r="B6" s="126"/>
      <c r="C6" s="3"/>
      <c r="D6" s="52"/>
      <c r="E6" s="3"/>
      <c r="F6" s="3"/>
      <c r="G6" s="3"/>
      <c r="H6" s="1"/>
      <c r="I6" s="1"/>
      <c r="J6" s="1"/>
    </row>
    <row r="7" spans="1:21" s="15" customFormat="1" ht="65.25" customHeight="1" x14ac:dyDescent="0.25">
      <c r="A7" s="20" t="s">
        <v>1</v>
      </c>
      <c r="B7" s="21" t="s">
        <v>2</v>
      </c>
      <c r="C7" s="22" t="s">
        <v>101</v>
      </c>
      <c r="D7" s="22" t="s">
        <v>83</v>
      </c>
      <c r="E7" s="23" t="s">
        <v>70</v>
      </c>
      <c r="F7" s="23" t="s">
        <v>53</v>
      </c>
      <c r="G7" s="22" t="s">
        <v>87</v>
      </c>
      <c r="H7" s="22" t="s">
        <v>93</v>
      </c>
      <c r="I7" s="22" t="s">
        <v>94</v>
      </c>
      <c r="J7" s="22" t="s">
        <v>71</v>
      </c>
      <c r="K7" s="56" t="s">
        <v>86</v>
      </c>
    </row>
    <row r="8" spans="1:21" s="15" customFormat="1" ht="16.5" customHeight="1" x14ac:dyDescent="0.25">
      <c r="A8" s="12"/>
      <c r="B8" s="13"/>
      <c r="C8" s="16"/>
      <c r="D8" s="16"/>
      <c r="E8" s="14"/>
      <c r="F8" s="14"/>
      <c r="G8" s="14"/>
      <c r="H8" s="16"/>
      <c r="I8" s="16"/>
      <c r="J8" s="16"/>
      <c r="K8" s="57"/>
    </row>
    <row r="9" spans="1:21" s="15" customFormat="1" ht="15" customHeight="1" x14ac:dyDescent="0.25">
      <c r="A9" s="133" t="s">
        <v>67</v>
      </c>
      <c r="B9" s="134"/>
      <c r="C9" s="24"/>
      <c r="D9" s="24"/>
      <c r="E9" s="24"/>
      <c r="F9" s="24"/>
      <c r="G9" s="24"/>
      <c r="H9" s="24"/>
      <c r="I9" s="24"/>
      <c r="J9" s="24"/>
      <c r="K9" s="27"/>
    </row>
    <row r="10" spans="1:21" s="15" customFormat="1" ht="29.25" customHeight="1" x14ac:dyDescent="0.25">
      <c r="A10" s="135"/>
      <c r="B10" s="136"/>
      <c r="C10" s="25"/>
      <c r="D10" s="25"/>
      <c r="E10" s="25"/>
      <c r="F10" s="25"/>
      <c r="G10" s="25"/>
      <c r="H10" s="25"/>
      <c r="I10" s="25"/>
      <c r="J10" s="25"/>
      <c r="K10" s="28"/>
    </row>
    <row r="11" spans="1:21" s="15" customFormat="1" ht="21.75" customHeight="1" x14ac:dyDescent="0.25">
      <c r="A11" s="137"/>
      <c r="B11" s="138"/>
      <c r="C11" s="26"/>
      <c r="D11" s="26"/>
      <c r="E11" s="26"/>
      <c r="F11" s="26"/>
      <c r="G11" s="26"/>
      <c r="H11" s="26"/>
      <c r="I11" s="26"/>
      <c r="J11" s="26"/>
      <c r="K11" s="29"/>
    </row>
    <row r="12" spans="1:21" s="15" customFormat="1" ht="16.5" customHeight="1" x14ac:dyDescent="0.25">
      <c r="A12" s="12"/>
      <c r="B12" s="13"/>
      <c r="C12" s="16"/>
      <c r="D12" s="16"/>
      <c r="E12" s="14"/>
      <c r="F12" s="14"/>
      <c r="G12" s="14"/>
      <c r="H12" s="16"/>
      <c r="I12" s="16"/>
      <c r="J12" s="16"/>
      <c r="K12" s="57"/>
    </row>
    <row r="13" spans="1:21" ht="31.5" customHeight="1" x14ac:dyDescent="0.25">
      <c r="A13" s="120" t="s">
        <v>97</v>
      </c>
      <c r="B13" s="121"/>
      <c r="C13" s="16"/>
      <c r="D13" s="16"/>
      <c r="E13" s="16"/>
      <c r="F13" s="16"/>
      <c r="G13" s="16"/>
      <c r="H13" s="7"/>
      <c r="I13" s="7"/>
      <c r="J13" s="7"/>
      <c r="K13" s="57"/>
    </row>
    <row r="14" spans="1:21" ht="15.75" x14ac:dyDescent="0.25">
      <c r="A14" s="5" t="s">
        <v>54</v>
      </c>
      <c r="B14" s="35" t="s">
        <v>27</v>
      </c>
      <c r="C14" s="41">
        <v>6</v>
      </c>
      <c r="D14" s="50"/>
      <c r="E14" s="41">
        <f t="shared" ref="E14:E22" si="0">D14*C14</f>
        <v>0</v>
      </c>
      <c r="F14" s="41">
        <f>_xlfn.IFS($E$69&gt;299,J14*E14,155&gt;$E$69&lt;300,I14*E14,$E$69&gt;155,I14*E14,$E$69&lt;156,H14*E14)</f>
        <v>0</v>
      </c>
      <c r="G14" s="41">
        <f>F14*(1+K14)</f>
        <v>0</v>
      </c>
      <c r="H14" s="42">
        <v>1.39</v>
      </c>
      <c r="I14" s="42">
        <v>1.35</v>
      </c>
      <c r="J14" s="42">
        <v>1.31</v>
      </c>
      <c r="K14" s="57">
        <v>0.22</v>
      </c>
      <c r="L14" s="139" t="s">
        <v>89</v>
      </c>
      <c r="M14" s="140"/>
      <c r="N14" s="140"/>
      <c r="O14" s="140"/>
      <c r="P14" s="140"/>
      <c r="Q14" s="140"/>
      <c r="R14" s="140"/>
      <c r="S14" s="140"/>
      <c r="T14" s="140"/>
      <c r="U14" s="141"/>
    </row>
    <row r="15" spans="1:21" ht="15.75" x14ac:dyDescent="0.25">
      <c r="A15" s="5" t="s">
        <v>55</v>
      </c>
      <c r="B15" s="35" t="s">
        <v>33</v>
      </c>
      <c r="C15" s="41">
        <v>6</v>
      </c>
      <c r="D15" s="50"/>
      <c r="E15" s="41">
        <f t="shared" si="0"/>
        <v>0</v>
      </c>
      <c r="F15" s="41">
        <f t="shared" ref="F15:F67" si="1">_xlfn.IFS($E$69&gt;299,J15*E15,155&gt;$E$69&lt;300,I15*E15,$E$69&gt;155,I15*E15,$E$69&lt;156,H15*E15)</f>
        <v>0</v>
      </c>
      <c r="G15" s="41">
        <f t="shared" ref="G15:G67" si="2">F15*(1+K15)</f>
        <v>0</v>
      </c>
      <c r="H15" s="42">
        <v>1.59</v>
      </c>
      <c r="I15" s="42">
        <v>1.55</v>
      </c>
      <c r="J15" s="42">
        <v>1.51</v>
      </c>
      <c r="K15" s="57">
        <v>0.22</v>
      </c>
      <c r="L15" s="142"/>
      <c r="M15" s="143"/>
      <c r="N15" s="143"/>
      <c r="O15" s="143"/>
      <c r="P15" s="143"/>
      <c r="Q15" s="143"/>
      <c r="R15" s="143"/>
      <c r="S15" s="143"/>
      <c r="T15" s="143"/>
      <c r="U15" s="144"/>
    </row>
    <row r="16" spans="1:21" ht="15.75" x14ac:dyDescent="0.25">
      <c r="A16" s="5" t="s">
        <v>56</v>
      </c>
      <c r="B16" s="35" t="s">
        <v>73</v>
      </c>
      <c r="C16" s="41">
        <v>6</v>
      </c>
      <c r="D16" s="50"/>
      <c r="E16" s="41">
        <f t="shared" si="0"/>
        <v>0</v>
      </c>
      <c r="F16" s="41">
        <f t="shared" si="1"/>
        <v>0</v>
      </c>
      <c r="G16" s="41">
        <f t="shared" si="2"/>
        <v>0</v>
      </c>
      <c r="H16" s="42">
        <v>1.46</v>
      </c>
      <c r="I16" s="42">
        <v>1.41</v>
      </c>
      <c r="J16" s="42">
        <v>1.37</v>
      </c>
      <c r="K16" s="57">
        <v>0.22</v>
      </c>
      <c r="L16" s="142"/>
      <c r="M16" s="143"/>
      <c r="N16" s="143"/>
      <c r="O16" s="143"/>
      <c r="P16" s="143"/>
      <c r="Q16" s="143"/>
      <c r="R16" s="143"/>
      <c r="S16" s="143"/>
      <c r="T16" s="143"/>
      <c r="U16" s="144"/>
    </row>
    <row r="17" spans="1:21" ht="15.75" x14ac:dyDescent="0.25">
      <c r="A17" s="5" t="s">
        <v>57</v>
      </c>
      <c r="B17" s="35" t="s">
        <v>74</v>
      </c>
      <c r="C17" s="41">
        <v>6</v>
      </c>
      <c r="D17" s="50"/>
      <c r="E17" s="41">
        <f t="shared" si="0"/>
        <v>0</v>
      </c>
      <c r="F17" s="41">
        <f t="shared" si="1"/>
        <v>0</v>
      </c>
      <c r="G17" s="41">
        <f t="shared" si="2"/>
        <v>0</v>
      </c>
      <c r="H17" s="42">
        <v>1.53</v>
      </c>
      <c r="I17" s="42">
        <v>1.49</v>
      </c>
      <c r="J17" s="42">
        <v>1.45</v>
      </c>
      <c r="K17" s="57">
        <v>0.22</v>
      </c>
      <c r="L17" s="142"/>
      <c r="M17" s="143"/>
      <c r="N17" s="143"/>
      <c r="O17" s="143"/>
      <c r="P17" s="143"/>
      <c r="Q17" s="143"/>
      <c r="R17" s="143"/>
      <c r="S17" s="143"/>
      <c r="T17" s="143"/>
      <c r="U17" s="144"/>
    </row>
    <row r="18" spans="1:21" ht="15.75" x14ac:dyDescent="0.25">
      <c r="A18" s="5" t="s">
        <v>58</v>
      </c>
      <c r="B18" s="35" t="s">
        <v>75</v>
      </c>
      <c r="C18" s="41">
        <v>6</v>
      </c>
      <c r="D18" s="50"/>
      <c r="E18" s="41">
        <f t="shared" si="0"/>
        <v>0</v>
      </c>
      <c r="F18" s="41">
        <f t="shared" si="1"/>
        <v>0</v>
      </c>
      <c r="G18" s="41">
        <f t="shared" si="2"/>
        <v>0</v>
      </c>
      <c r="H18" s="42">
        <v>1.29</v>
      </c>
      <c r="I18" s="42">
        <v>1.25</v>
      </c>
      <c r="J18" s="42">
        <v>1.22</v>
      </c>
      <c r="K18" s="57">
        <v>0.22</v>
      </c>
      <c r="L18" s="142"/>
      <c r="M18" s="143"/>
      <c r="N18" s="143"/>
      <c r="O18" s="143"/>
      <c r="P18" s="143"/>
      <c r="Q18" s="143"/>
      <c r="R18" s="143"/>
      <c r="S18" s="143"/>
      <c r="T18" s="143"/>
      <c r="U18" s="144"/>
    </row>
    <row r="19" spans="1:21" ht="15.75" x14ac:dyDescent="0.25">
      <c r="A19" s="5" t="s">
        <v>59</v>
      </c>
      <c r="B19" s="35" t="s">
        <v>76</v>
      </c>
      <c r="C19" s="41">
        <v>6</v>
      </c>
      <c r="D19" s="50"/>
      <c r="E19" s="41">
        <f t="shared" si="0"/>
        <v>0</v>
      </c>
      <c r="F19" s="41">
        <f t="shared" si="1"/>
        <v>0</v>
      </c>
      <c r="G19" s="41">
        <f t="shared" si="2"/>
        <v>0</v>
      </c>
      <c r="H19" s="42">
        <v>1.91</v>
      </c>
      <c r="I19" s="42">
        <v>1.87</v>
      </c>
      <c r="J19" s="42">
        <v>1.83</v>
      </c>
      <c r="K19" s="57">
        <v>0.22</v>
      </c>
      <c r="L19" s="142"/>
      <c r="M19" s="143"/>
      <c r="N19" s="143"/>
      <c r="O19" s="143"/>
      <c r="P19" s="143"/>
      <c r="Q19" s="143"/>
      <c r="R19" s="143"/>
      <c r="S19" s="143"/>
      <c r="T19" s="143"/>
      <c r="U19" s="144"/>
    </row>
    <row r="20" spans="1:21" ht="36.75" customHeight="1" x14ac:dyDescent="0.25">
      <c r="A20" s="5" t="s">
        <v>60</v>
      </c>
      <c r="B20" s="36" t="s">
        <v>84</v>
      </c>
      <c r="C20" s="41">
        <v>6</v>
      </c>
      <c r="D20" s="50"/>
      <c r="E20" s="41">
        <f t="shared" si="0"/>
        <v>0</v>
      </c>
      <c r="F20" s="41">
        <f t="shared" si="1"/>
        <v>0</v>
      </c>
      <c r="G20" s="41">
        <f t="shared" si="2"/>
        <v>0</v>
      </c>
      <c r="H20" s="42">
        <v>2</v>
      </c>
      <c r="I20" s="42">
        <v>1.96</v>
      </c>
      <c r="J20" s="42">
        <v>1.92</v>
      </c>
      <c r="K20" s="57">
        <v>0.22</v>
      </c>
      <c r="L20" s="142"/>
      <c r="M20" s="143"/>
      <c r="N20" s="143"/>
      <c r="O20" s="143"/>
      <c r="P20" s="143"/>
      <c r="Q20" s="143"/>
      <c r="R20" s="143"/>
      <c r="S20" s="143"/>
      <c r="T20" s="143"/>
      <c r="U20" s="144"/>
    </row>
    <row r="21" spans="1:21" ht="15.75" x14ac:dyDescent="0.25">
      <c r="A21" s="5" t="s">
        <v>61</v>
      </c>
      <c r="B21" s="35" t="s">
        <v>77</v>
      </c>
      <c r="C21" s="41">
        <v>6</v>
      </c>
      <c r="D21" s="50"/>
      <c r="E21" s="41">
        <f t="shared" si="0"/>
        <v>0</v>
      </c>
      <c r="F21" s="41">
        <f t="shared" si="1"/>
        <v>0</v>
      </c>
      <c r="G21" s="41">
        <f t="shared" si="2"/>
        <v>0</v>
      </c>
      <c r="H21" s="42">
        <v>1.94</v>
      </c>
      <c r="I21" s="42">
        <v>1.9</v>
      </c>
      <c r="J21" s="42">
        <v>1.86</v>
      </c>
      <c r="K21" s="57">
        <v>0.22</v>
      </c>
      <c r="L21" s="142"/>
      <c r="M21" s="143"/>
      <c r="N21" s="143"/>
      <c r="O21" s="143"/>
      <c r="P21" s="143"/>
      <c r="Q21" s="143"/>
      <c r="R21" s="143"/>
      <c r="S21" s="143"/>
      <c r="T21" s="143"/>
      <c r="U21" s="144"/>
    </row>
    <row r="22" spans="1:21" ht="15.75" x14ac:dyDescent="0.25">
      <c r="A22" s="1" t="s">
        <v>62</v>
      </c>
      <c r="B22" s="35" t="s">
        <v>78</v>
      </c>
      <c r="C22" s="41">
        <v>6</v>
      </c>
      <c r="D22" s="50"/>
      <c r="E22" s="41">
        <f t="shared" si="0"/>
        <v>0</v>
      </c>
      <c r="F22" s="41">
        <f t="shared" si="1"/>
        <v>0</v>
      </c>
      <c r="G22" s="41">
        <f t="shared" si="2"/>
        <v>0</v>
      </c>
      <c r="H22" s="42">
        <v>1.53</v>
      </c>
      <c r="I22" s="42">
        <v>1.49</v>
      </c>
      <c r="J22" s="42">
        <v>1.45</v>
      </c>
      <c r="K22" s="57">
        <v>0.22</v>
      </c>
      <c r="L22" s="142"/>
      <c r="M22" s="143"/>
      <c r="N22" s="143"/>
      <c r="O22" s="143"/>
      <c r="P22" s="143"/>
      <c r="Q22" s="143"/>
      <c r="R22" s="143"/>
      <c r="S22" s="143"/>
      <c r="T22" s="143"/>
      <c r="U22" s="144"/>
    </row>
    <row r="23" spans="1:21" x14ac:dyDescent="0.25">
      <c r="A23" s="1"/>
      <c r="B23" s="8"/>
      <c r="C23" s="41"/>
      <c r="D23" s="41"/>
      <c r="E23" s="41"/>
      <c r="F23" s="41"/>
      <c r="G23" s="41"/>
      <c r="H23" s="42"/>
      <c r="I23" s="42"/>
      <c r="J23" s="42"/>
      <c r="K23" s="57"/>
      <c r="L23" s="142"/>
      <c r="M23" s="143"/>
      <c r="N23" s="143"/>
      <c r="O23" s="143"/>
      <c r="P23" s="143"/>
      <c r="Q23" s="143"/>
      <c r="R23" s="143"/>
      <c r="S23" s="143"/>
      <c r="T23" s="143"/>
      <c r="U23" s="144"/>
    </row>
    <row r="24" spans="1:21" ht="32.25" customHeight="1" x14ac:dyDescent="0.25">
      <c r="A24" s="120" t="s">
        <v>102</v>
      </c>
      <c r="B24" s="121"/>
      <c r="C24" s="41"/>
      <c r="D24" s="41"/>
      <c r="E24" s="41"/>
      <c r="F24" s="41"/>
      <c r="G24" s="41"/>
      <c r="H24" s="42"/>
      <c r="I24" s="42"/>
      <c r="J24" s="42"/>
      <c r="K24" s="57"/>
      <c r="L24" s="145"/>
      <c r="M24" s="146"/>
      <c r="N24" s="146"/>
      <c r="O24" s="146"/>
      <c r="P24" s="146"/>
      <c r="Q24" s="146"/>
      <c r="R24" s="146"/>
      <c r="S24" s="146"/>
      <c r="T24" s="146"/>
      <c r="U24" s="147"/>
    </row>
    <row r="25" spans="1:21" x14ac:dyDescent="0.25">
      <c r="A25" s="5" t="s">
        <v>63</v>
      </c>
      <c r="B25" s="19" t="s">
        <v>64</v>
      </c>
      <c r="C25" s="41">
        <v>6</v>
      </c>
      <c r="D25" s="50"/>
      <c r="E25" s="41">
        <f>D25*C25</f>
        <v>0</v>
      </c>
      <c r="F25" s="41">
        <f t="shared" si="1"/>
        <v>0</v>
      </c>
      <c r="G25" s="41">
        <f t="shared" si="2"/>
        <v>0</v>
      </c>
      <c r="H25" s="42">
        <v>2.14</v>
      </c>
      <c r="I25" s="42">
        <v>2.09</v>
      </c>
      <c r="J25" s="42">
        <v>2.04</v>
      </c>
      <c r="K25" s="57">
        <v>0.1</v>
      </c>
    </row>
    <row r="26" spans="1:21" x14ac:dyDescent="0.25">
      <c r="A26" s="5" t="s">
        <v>85</v>
      </c>
      <c r="B26" s="19" t="s">
        <v>65</v>
      </c>
      <c r="C26" s="41">
        <v>6</v>
      </c>
      <c r="D26" s="50"/>
      <c r="E26" s="41">
        <f>D26*C26</f>
        <v>0</v>
      </c>
      <c r="F26" s="41">
        <f t="shared" si="1"/>
        <v>0</v>
      </c>
      <c r="G26" s="41">
        <f t="shared" si="2"/>
        <v>0</v>
      </c>
      <c r="H26" s="42">
        <v>2.14</v>
      </c>
      <c r="I26" s="42">
        <v>2.09</v>
      </c>
      <c r="J26" s="42">
        <v>2.04</v>
      </c>
      <c r="K26" s="57">
        <v>0.1</v>
      </c>
    </row>
    <row r="27" spans="1:21" x14ac:dyDescent="0.25">
      <c r="A27" s="5"/>
      <c r="B27" s="8"/>
      <c r="C27" s="4"/>
      <c r="D27" s="39"/>
      <c r="E27" s="4"/>
      <c r="F27" s="41"/>
      <c r="G27" s="41"/>
      <c r="H27" s="6"/>
      <c r="I27" s="6"/>
      <c r="J27" s="6"/>
      <c r="K27" s="57"/>
    </row>
    <row r="28" spans="1:21" ht="15" customHeight="1" x14ac:dyDescent="0.25">
      <c r="A28" s="127" t="s">
        <v>66</v>
      </c>
      <c r="B28" s="128"/>
      <c r="C28" s="33"/>
      <c r="D28" s="32"/>
      <c r="E28" s="32"/>
      <c r="F28" s="33"/>
      <c r="G28" s="33"/>
      <c r="H28" s="32"/>
      <c r="I28" s="32"/>
      <c r="J28" s="30"/>
      <c r="K28" s="32"/>
    </row>
    <row r="29" spans="1:21" ht="74.25" customHeight="1" x14ac:dyDescent="0.25">
      <c r="A29" s="129"/>
      <c r="B29" s="130"/>
      <c r="C29" s="33"/>
      <c r="D29" s="33"/>
      <c r="E29" s="33"/>
      <c r="F29" s="33"/>
      <c r="G29" s="33"/>
      <c r="H29" s="33"/>
      <c r="I29" s="33"/>
      <c r="J29" s="33"/>
      <c r="K29" s="33"/>
      <c r="M29" s="46" t="s">
        <v>88</v>
      </c>
      <c r="N29" s="47" t="s">
        <v>95</v>
      </c>
      <c r="O29" s="47" t="s">
        <v>96</v>
      </c>
      <c r="P29" s="47" t="s">
        <v>72</v>
      </c>
    </row>
    <row r="30" spans="1:21" ht="15" customHeight="1" x14ac:dyDescent="0.25">
      <c r="A30" s="131"/>
      <c r="B30" s="132"/>
      <c r="C30" s="33"/>
      <c r="D30" s="34"/>
      <c r="E30" s="34"/>
      <c r="F30" s="33"/>
      <c r="G30" s="33"/>
      <c r="H30" s="34"/>
      <c r="I30" s="34"/>
      <c r="J30" s="31"/>
      <c r="K30" s="34"/>
      <c r="M30" s="45"/>
      <c r="N30" s="48">
        <v>30.5</v>
      </c>
      <c r="O30" s="49">
        <v>42.7</v>
      </c>
      <c r="P30" s="47" t="s">
        <v>69</v>
      </c>
    </row>
    <row r="31" spans="1:21" x14ac:dyDescent="0.25">
      <c r="A31" s="1"/>
      <c r="B31" s="11"/>
      <c r="C31" s="3"/>
      <c r="D31" s="3"/>
      <c r="E31" s="3"/>
      <c r="F31" s="41"/>
      <c r="G31" s="41"/>
      <c r="H31" s="2"/>
      <c r="I31" s="2"/>
      <c r="J31" s="2"/>
      <c r="K31" s="57"/>
    </row>
    <row r="32" spans="1:21" ht="30.75" customHeight="1" x14ac:dyDescent="0.25">
      <c r="A32" s="120" t="s">
        <v>97</v>
      </c>
      <c r="B32" s="121"/>
      <c r="C32" s="3"/>
      <c r="D32" s="3"/>
      <c r="E32" s="3"/>
      <c r="F32" s="41"/>
      <c r="G32" s="41"/>
      <c r="H32" s="2"/>
      <c r="I32" s="2"/>
      <c r="J32" s="2"/>
      <c r="K32" s="57"/>
    </row>
    <row r="33" spans="1:11" ht="15.75" x14ac:dyDescent="0.25">
      <c r="A33" s="5" t="s">
        <v>3</v>
      </c>
      <c r="B33" s="37" t="s">
        <v>4</v>
      </c>
      <c r="C33" s="41">
        <v>12</v>
      </c>
      <c r="D33" s="50"/>
      <c r="E33" s="41">
        <f>C33*D33</f>
        <v>0</v>
      </c>
      <c r="F33" s="41">
        <f t="shared" si="1"/>
        <v>0</v>
      </c>
      <c r="G33" s="41">
        <f t="shared" si="2"/>
        <v>0</v>
      </c>
      <c r="H33" s="42">
        <v>1.61</v>
      </c>
      <c r="I33" s="42">
        <v>1.57</v>
      </c>
      <c r="J33" s="42">
        <v>1.53</v>
      </c>
      <c r="K33" s="57">
        <v>0.22</v>
      </c>
    </row>
    <row r="34" spans="1:11" ht="15.75" x14ac:dyDescent="0.25">
      <c r="A34" s="5" t="s">
        <v>5</v>
      </c>
      <c r="B34" s="37" t="s">
        <v>6</v>
      </c>
      <c r="C34" s="41">
        <v>12</v>
      </c>
      <c r="D34" s="50"/>
      <c r="E34" s="41">
        <f t="shared" ref="E34:E67" si="3">C34*D34</f>
        <v>0</v>
      </c>
      <c r="F34" s="41">
        <f t="shared" si="1"/>
        <v>0</v>
      </c>
      <c r="G34" s="41">
        <f t="shared" si="2"/>
        <v>0</v>
      </c>
      <c r="H34" s="42">
        <v>1.62</v>
      </c>
      <c r="I34" s="42">
        <v>1.58</v>
      </c>
      <c r="J34" s="42">
        <v>1.54</v>
      </c>
      <c r="K34" s="57">
        <v>0.22</v>
      </c>
    </row>
    <row r="35" spans="1:11" ht="15.75" x14ac:dyDescent="0.25">
      <c r="A35" s="5" t="s">
        <v>7</v>
      </c>
      <c r="B35" s="37" t="s">
        <v>8</v>
      </c>
      <c r="C35" s="41">
        <v>12</v>
      </c>
      <c r="D35" s="50"/>
      <c r="E35" s="41">
        <f t="shared" si="3"/>
        <v>0</v>
      </c>
      <c r="F35" s="41">
        <f t="shared" si="1"/>
        <v>0</v>
      </c>
      <c r="G35" s="41">
        <f t="shared" si="2"/>
        <v>0</v>
      </c>
      <c r="H35" s="42">
        <v>1.62</v>
      </c>
      <c r="I35" s="42">
        <v>1.58</v>
      </c>
      <c r="J35" s="42">
        <v>1.54</v>
      </c>
      <c r="K35" s="57">
        <v>0.22</v>
      </c>
    </row>
    <row r="36" spans="1:11" ht="15.75" x14ac:dyDescent="0.25">
      <c r="A36" s="5" t="s">
        <v>9</v>
      </c>
      <c r="B36" s="37" t="s">
        <v>10</v>
      </c>
      <c r="C36" s="41">
        <v>12</v>
      </c>
      <c r="D36" s="50"/>
      <c r="E36" s="41">
        <f t="shared" si="3"/>
        <v>0</v>
      </c>
      <c r="F36" s="41">
        <f t="shared" si="1"/>
        <v>0</v>
      </c>
      <c r="G36" s="41">
        <f t="shared" si="2"/>
        <v>0</v>
      </c>
      <c r="H36" s="42">
        <v>1.74</v>
      </c>
      <c r="I36" s="42">
        <v>1.68</v>
      </c>
      <c r="J36" s="42">
        <v>1.66</v>
      </c>
      <c r="K36" s="57">
        <v>0.22</v>
      </c>
    </row>
    <row r="37" spans="1:11" ht="15.75" x14ac:dyDescent="0.25">
      <c r="A37" s="5" t="s">
        <v>11</v>
      </c>
      <c r="B37" s="37" t="s">
        <v>12</v>
      </c>
      <c r="C37" s="41">
        <v>12</v>
      </c>
      <c r="D37" s="50"/>
      <c r="E37" s="41">
        <f t="shared" si="3"/>
        <v>0</v>
      </c>
      <c r="F37" s="41">
        <f t="shared" si="1"/>
        <v>0</v>
      </c>
      <c r="G37" s="41">
        <f t="shared" si="2"/>
        <v>0</v>
      </c>
      <c r="H37" s="42">
        <v>1.63</v>
      </c>
      <c r="I37" s="42">
        <v>1.58</v>
      </c>
      <c r="J37" s="42">
        <v>1.55</v>
      </c>
      <c r="K37" s="57">
        <v>0.22</v>
      </c>
    </row>
    <row r="38" spans="1:11" ht="15.75" x14ac:dyDescent="0.25">
      <c r="A38" s="5" t="s">
        <v>13</v>
      </c>
      <c r="B38" s="37" t="s">
        <v>14</v>
      </c>
      <c r="C38" s="41">
        <v>12</v>
      </c>
      <c r="D38" s="50"/>
      <c r="E38" s="41">
        <f t="shared" si="3"/>
        <v>0</v>
      </c>
      <c r="F38" s="41">
        <f t="shared" si="1"/>
        <v>0</v>
      </c>
      <c r="G38" s="41">
        <f t="shared" si="2"/>
        <v>0</v>
      </c>
      <c r="H38" s="42">
        <v>1.66</v>
      </c>
      <c r="I38" s="42">
        <v>1.62</v>
      </c>
      <c r="J38" s="42">
        <v>1.58</v>
      </c>
      <c r="K38" s="57">
        <v>0.22</v>
      </c>
    </row>
    <row r="39" spans="1:11" ht="15.75" x14ac:dyDescent="0.25">
      <c r="A39" s="5" t="s">
        <v>15</v>
      </c>
      <c r="B39" s="38" t="s">
        <v>16</v>
      </c>
      <c r="C39" s="41">
        <v>12</v>
      </c>
      <c r="D39" s="50"/>
      <c r="E39" s="41">
        <f t="shared" si="3"/>
        <v>0</v>
      </c>
      <c r="F39" s="41">
        <f t="shared" si="1"/>
        <v>0</v>
      </c>
      <c r="G39" s="41">
        <f t="shared" si="2"/>
        <v>0</v>
      </c>
      <c r="H39" s="42">
        <v>1.8</v>
      </c>
      <c r="I39" s="42">
        <v>1.76</v>
      </c>
      <c r="J39" s="42">
        <v>1.72</v>
      </c>
      <c r="K39" s="57">
        <v>0.22</v>
      </c>
    </row>
    <row r="40" spans="1:11" ht="15.75" x14ac:dyDescent="0.25">
      <c r="A40" s="5" t="s">
        <v>17</v>
      </c>
      <c r="B40" s="38" t="s">
        <v>18</v>
      </c>
      <c r="C40" s="41">
        <v>12</v>
      </c>
      <c r="D40" s="50"/>
      <c r="E40" s="41">
        <f t="shared" si="3"/>
        <v>0</v>
      </c>
      <c r="F40" s="41">
        <f t="shared" si="1"/>
        <v>0</v>
      </c>
      <c r="G40" s="41">
        <f t="shared" si="2"/>
        <v>0</v>
      </c>
      <c r="H40" s="42">
        <v>1.74</v>
      </c>
      <c r="I40" s="42">
        <v>1.7</v>
      </c>
      <c r="J40" s="42">
        <v>1.66</v>
      </c>
      <c r="K40" s="57">
        <v>0.22</v>
      </c>
    </row>
    <row r="41" spans="1:11" ht="15.75" x14ac:dyDescent="0.25">
      <c r="A41" s="5" t="s">
        <v>19</v>
      </c>
      <c r="B41" s="38" t="s">
        <v>20</v>
      </c>
      <c r="C41" s="41">
        <v>12</v>
      </c>
      <c r="D41" s="50"/>
      <c r="E41" s="41">
        <f t="shared" si="3"/>
        <v>0</v>
      </c>
      <c r="F41" s="41">
        <f t="shared" si="1"/>
        <v>0</v>
      </c>
      <c r="G41" s="41">
        <f t="shared" si="2"/>
        <v>0</v>
      </c>
      <c r="H41" s="42">
        <v>1.68</v>
      </c>
      <c r="I41" s="42">
        <v>1.64</v>
      </c>
      <c r="J41" s="42">
        <v>1.6</v>
      </c>
      <c r="K41" s="57">
        <v>0.22</v>
      </c>
    </row>
    <row r="42" spans="1:11" ht="15.75" x14ac:dyDescent="0.25">
      <c r="A42" s="5" t="s">
        <v>21</v>
      </c>
      <c r="B42" s="38" t="s">
        <v>91</v>
      </c>
      <c r="C42" s="41">
        <v>12</v>
      </c>
      <c r="D42" s="50"/>
      <c r="E42" s="41">
        <f t="shared" si="3"/>
        <v>0</v>
      </c>
      <c r="F42" s="41">
        <f t="shared" si="1"/>
        <v>0</v>
      </c>
      <c r="G42" s="41">
        <f t="shared" si="2"/>
        <v>0</v>
      </c>
      <c r="H42" s="42">
        <v>2</v>
      </c>
      <c r="I42" s="42">
        <v>1.96</v>
      </c>
      <c r="J42" s="42">
        <v>1.92</v>
      </c>
      <c r="K42" s="57">
        <v>0.22</v>
      </c>
    </row>
    <row r="43" spans="1:11" ht="15.75" x14ac:dyDescent="0.25">
      <c r="A43" s="1" t="s">
        <v>22</v>
      </c>
      <c r="B43" s="37" t="s">
        <v>23</v>
      </c>
      <c r="C43" s="41">
        <v>12</v>
      </c>
      <c r="D43" s="50"/>
      <c r="E43" s="41">
        <f t="shared" si="3"/>
        <v>0</v>
      </c>
      <c r="F43" s="41">
        <f t="shared" si="1"/>
        <v>0</v>
      </c>
      <c r="G43" s="41">
        <f t="shared" si="2"/>
        <v>0</v>
      </c>
      <c r="H43" s="42">
        <v>1.8</v>
      </c>
      <c r="I43" s="42">
        <v>1.76</v>
      </c>
      <c r="J43" s="42">
        <v>1.72</v>
      </c>
      <c r="K43" s="57">
        <v>0.22</v>
      </c>
    </row>
    <row r="44" spans="1:11" ht="15.75" x14ac:dyDescent="0.25">
      <c r="A44" s="1" t="s">
        <v>68</v>
      </c>
      <c r="B44" s="37" t="s">
        <v>24</v>
      </c>
      <c r="C44" s="41">
        <v>12</v>
      </c>
      <c r="D44" s="50"/>
      <c r="E44" s="41">
        <f t="shared" si="3"/>
        <v>0</v>
      </c>
      <c r="F44" s="41">
        <f t="shared" si="1"/>
        <v>0</v>
      </c>
      <c r="G44" s="41">
        <f t="shared" si="2"/>
        <v>0</v>
      </c>
      <c r="H44" s="42">
        <v>2.38</v>
      </c>
      <c r="I44" s="42">
        <v>2.34</v>
      </c>
      <c r="J44" s="42">
        <v>2.2999999999999998</v>
      </c>
      <c r="K44" s="57">
        <v>0.22</v>
      </c>
    </row>
    <row r="45" spans="1:11" ht="15.75" x14ac:dyDescent="0.25">
      <c r="A45" s="1" t="s">
        <v>25</v>
      </c>
      <c r="B45" s="37" t="s">
        <v>90</v>
      </c>
      <c r="C45" s="41">
        <v>12</v>
      </c>
      <c r="D45" s="50"/>
      <c r="E45" s="41">
        <f t="shared" si="3"/>
        <v>0</v>
      </c>
      <c r="F45" s="41">
        <f t="shared" si="1"/>
        <v>0</v>
      </c>
      <c r="G45" s="41">
        <f t="shared" si="2"/>
        <v>0</v>
      </c>
      <c r="H45" s="42">
        <v>2.38</v>
      </c>
      <c r="I45" s="42">
        <v>2.34</v>
      </c>
      <c r="J45" s="42">
        <v>2.2999999999999998</v>
      </c>
      <c r="K45" s="57">
        <v>0.22</v>
      </c>
    </row>
    <row r="46" spans="1:11" x14ac:dyDescent="0.25">
      <c r="A46" s="1"/>
      <c r="B46" s="8"/>
      <c r="C46" s="4"/>
      <c r="D46" s="4"/>
      <c r="E46" s="4"/>
      <c r="F46" s="41"/>
      <c r="G46" s="41"/>
      <c r="H46" s="6"/>
      <c r="I46" s="6"/>
      <c r="J46" s="6"/>
      <c r="K46" s="57"/>
    </row>
    <row r="47" spans="1:11" ht="31.5" customHeight="1" x14ac:dyDescent="0.25">
      <c r="A47" s="120" t="s">
        <v>98</v>
      </c>
      <c r="B47" s="121"/>
      <c r="C47" s="4"/>
      <c r="D47" s="4"/>
      <c r="E47" s="4"/>
      <c r="F47" s="41"/>
      <c r="G47" s="41"/>
      <c r="H47" s="6"/>
      <c r="I47" s="6"/>
      <c r="J47" s="6"/>
      <c r="K47" s="57"/>
    </row>
    <row r="48" spans="1:11" ht="15.75" x14ac:dyDescent="0.25">
      <c r="A48" s="1" t="s">
        <v>26</v>
      </c>
      <c r="B48" s="37" t="s">
        <v>27</v>
      </c>
      <c r="C48" s="41">
        <v>12</v>
      </c>
      <c r="D48" s="50"/>
      <c r="E48" s="41">
        <f t="shared" si="3"/>
        <v>0</v>
      </c>
      <c r="F48" s="41">
        <f t="shared" si="1"/>
        <v>0</v>
      </c>
      <c r="G48" s="41">
        <f t="shared" si="2"/>
        <v>0</v>
      </c>
      <c r="H48" s="42">
        <v>1.03</v>
      </c>
      <c r="I48" s="42">
        <v>0.99</v>
      </c>
      <c r="J48" s="42">
        <v>0.95</v>
      </c>
      <c r="K48" s="57">
        <v>0.22</v>
      </c>
    </row>
    <row r="49" spans="1:11" ht="15.75" x14ac:dyDescent="0.25">
      <c r="A49" s="1" t="s">
        <v>28</v>
      </c>
      <c r="B49" s="37" t="s">
        <v>29</v>
      </c>
      <c r="C49" s="41">
        <v>12</v>
      </c>
      <c r="D49" s="50"/>
      <c r="E49" s="41">
        <f t="shared" si="3"/>
        <v>0</v>
      </c>
      <c r="F49" s="41">
        <f t="shared" si="1"/>
        <v>0</v>
      </c>
      <c r="G49" s="41">
        <f t="shared" si="2"/>
        <v>0</v>
      </c>
      <c r="H49" s="42">
        <v>1.03</v>
      </c>
      <c r="I49" s="42">
        <v>0.99</v>
      </c>
      <c r="J49" s="42">
        <v>0.95</v>
      </c>
      <c r="K49" s="57">
        <v>0.22</v>
      </c>
    </row>
    <row r="50" spans="1:11" x14ac:dyDescent="0.25">
      <c r="A50" s="1"/>
      <c r="B50" s="41"/>
      <c r="C50" s="41"/>
      <c r="D50" s="41"/>
      <c r="E50" s="41"/>
      <c r="F50" s="41">
        <f t="shared" si="1"/>
        <v>0</v>
      </c>
      <c r="G50" s="41"/>
      <c r="H50" s="42"/>
      <c r="I50" s="42"/>
      <c r="J50" s="42"/>
      <c r="K50" s="57"/>
    </row>
    <row r="51" spans="1:11" ht="31.5" customHeight="1" x14ac:dyDescent="0.25">
      <c r="A51" s="120" t="s">
        <v>99</v>
      </c>
      <c r="B51" s="121"/>
      <c r="C51" s="41"/>
      <c r="D51" s="41"/>
      <c r="E51" s="41"/>
      <c r="F51" s="41">
        <f t="shared" si="1"/>
        <v>0</v>
      </c>
      <c r="G51" s="41"/>
      <c r="H51" s="42"/>
      <c r="I51" s="42"/>
      <c r="J51" s="42"/>
      <c r="K51" s="57"/>
    </row>
    <row r="52" spans="1:11" ht="15.75" x14ac:dyDescent="0.25">
      <c r="A52" s="5" t="s">
        <v>30</v>
      </c>
      <c r="B52" s="37" t="s">
        <v>31</v>
      </c>
      <c r="C52" s="41">
        <v>10</v>
      </c>
      <c r="D52" s="50"/>
      <c r="E52" s="41">
        <f t="shared" si="3"/>
        <v>0</v>
      </c>
      <c r="F52" s="41">
        <f t="shared" si="1"/>
        <v>0</v>
      </c>
      <c r="G52" s="41">
        <f t="shared" si="2"/>
        <v>0</v>
      </c>
      <c r="H52" s="42">
        <v>0.82</v>
      </c>
      <c r="I52" s="42">
        <v>0.78</v>
      </c>
      <c r="J52" s="42">
        <v>0.74</v>
      </c>
      <c r="K52" s="57">
        <v>0.22</v>
      </c>
    </row>
    <row r="53" spans="1:11" ht="15.75" x14ac:dyDescent="0.25">
      <c r="A53" s="1" t="s">
        <v>32</v>
      </c>
      <c r="B53" s="37" t="s">
        <v>33</v>
      </c>
      <c r="C53" s="41">
        <v>10</v>
      </c>
      <c r="D53" s="50"/>
      <c r="E53" s="41">
        <f t="shared" si="3"/>
        <v>0</v>
      </c>
      <c r="F53" s="41">
        <f t="shared" si="1"/>
        <v>0</v>
      </c>
      <c r="G53" s="41">
        <f t="shared" si="2"/>
        <v>0</v>
      </c>
      <c r="H53" s="42">
        <v>0.82</v>
      </c>
      <c r="I53" s="42">
        <v>0.78</v>
      </c>
      <c r="J53" s="42">
        <v>0.74</v>
      </c>
      <c r="K53" s="57">
        <v>0.22</v>
      </c>
    </row>
    <row r="54" spans="1:11" ht="15.75" x14ac:dyDescent="0.25">
      <c r="A54" s="1" t="s">
        <v>34</v>
      </c>
      <c r="B54" s="37" t="s">
        <v>10</v>
      </c>
      <c r="C54" s="41">
        <v>10</v>
      </c>
      <c r="D54" s="50"/>
      <c r="E54" s="41">
        <f t="shared" si="3"/>
        <v>0</v>
      </c>
      <c r="F54" s="41">
        <f t="shared" si="1"/>
        <v>0</v>
      </c>
      <c r="G54" s="41">
        <f t="shared" si="2"/>
        <v>0</v>
      </c>
      <c r="H54" s="42">
        <v>0.82</v>
      </c>
      <c r="I54" s="42">
        <v>0.78</v>
      </c>
      <c r="J54" s="42">
        <v>0.74</v>
      </c>
      <c r="K54" s="57">
        <v>0.22</v>
      </c>
    </row>
    <row r="55" spans="1:11" ht="15.75" x14ac:dyDescent="0.25">
      <c r="A55" s="1" t="s">
        <v>35</v>
      </c>
      <c r="B55" s="37" t="s">
        <v>12</v>
      </c>
      <c r="C55" s="41">
        <v>10</v>
      </c>
      <c r="D55" s="50"/>
      <c r="E55" s="41">
        <f t="shared" si="3"/>
        <v>0</v>
      </c>
      <c r="F55" s="41">
        <f t="shared" si="1"/>
        <v>0</v>
      </c>
      <c r="G55" s="41">
        <f t="shared" si="2"/>
        <v>0</v>
      </c>
      <c r="H55" s="42">
        <v>0.82</v>
      </c>
      <c r="I55" s="42">
        <v>0.78</v>
      </c>
      <c r="J55" s="42">
        <v>0.74</v>
      </c>
      <c r="K55" s="57">
        <v>0.22</v>
      </c>
    </row>
    <row r="56" spans="1:11" x14ac:dyDescent="0.25">
      <c r="A56" s="1"/>
      <c r="B56" s="11"/>
      <c r="C56" s="11"/>
      <c r="D56" s="11"/>
      <c r="E56" s="11"/>
      <c r="F56" s="41">
        <f t="shared" si="1"/>
        <v>0</v>
      </c>
      <c r="G56" s="11"/>
      <c r="H56" s="11"/>
      <c r="I56" s="11"/>
      <c r="J56" s="11"/>
      <c r="K56" s="11"/>
    </row>
    <row r="57" spans="1:11" ht="31.5" customHeight="1" x14ac:dyDescent="0.25">
      <c r="A57" s="120" t="s">
        <v>100</v>
      </c>
      <c r="B57" s="121"/>
      <c r="C57" s="11"/>
      <c r="D57" s="11"/>
      <c r="E57" s="11"/>
      <c r="F57" s="41">
        <f t="shared" si="1"/>
        <v>0</v>
      </c>
      <c r="G57" s="11"/>
      <c r="H57" s="11"/>
      <c r="I57" s="11"/>
      <c r="J57" s="11"/>
      <c r="K57" s="11"/>
    </row>
    <row r="58" spans="1:11" ht="15.75" x14ac:dyDescent="0.25">
      <c r="A58" s="1" t="s">
        <v>36</v>
      </c>
      <c r="B58" s="37" t="s">
        <v>37</v>
      </c>
      <c r="C58" s="41">
        <v>10</v>
      </c>
      <c r="D58" s="50"/>
      <c r="E58" s="41">
        <f t="shared" si="3"/>
        <v>0</v>
      </c>
      <c r="F58" s="41">
        <f t="shared" si="1"/>
        <v>0</v>
      </c>
      <c r="G58" s="41">
        <f t="shared" si="2"/>
        <v>0</v>
      </c>
      <c r="H58" s="42">
        <v>0.96</v>
      </c>
      <c r="I58" s="42">
        <v>0.92</v>
      </c>
      <c r="J58" s="42">
        <v>0.88</v>
      </c>
      <c r="K58" s="57">
        <v>0.1</v>
      </c>
    </row>
    <row r="59" spans="1:11" ht="15.75" x14ac:dyDescent="0.25">
      <c r="A59" s="1" t="s">
        <v>38</v>
      </c>
      <c r="B59" s="37" t="s">
        <v>39</v>
      </c>
      <c r="C59" s="41">
        <v>10</v>
      </c>
      <c r="D59" s="50"/>
      <c r="E59" s="41">
        <f t="shared" si="3"/>
        <v>0</v>
      </c>
      <c r="F59" s="41">
        <f t="shared" si="1"/>
        <v>0</v>
      </c>
      <c r="G59" s="41">
        <f t="shared" si="2"/>
        <v>0</v>
      </c>
      <c r="H59" s="42">
        <v>0.96</v>
      </c>
      <c r="I59" s="42">
        <v>0.92</v>
      </c>
      <c r="J59" s="42">
        <v>0.88</v>
      </c>
      <c r="K59" s="57">
        <v>0.1</v>
      </c>
    </row>
    <row r="60" spans="1:11" ht="15.75" x14ac:dyDescent="0.25">
      <c r="A60" s="1" t="s">
        <v>40</v>
      </c>
      <c r="B60" s="37" t="s">
        <v>41</v>
      </c>
      <c r="C60" s="41">
        <v>10</v>
      </c>
      <c r="D60" s="50"/>
      <c r="E60" s="41">
        <f t="shared" si="3"/>
        <v>0</v>
      </c>
      <c r="F60" s="41">
        <f t="shared" si="1"/>
        <v>0</v>
      </c>
      <c r="G60" s="41">
        <f t="shared" si="2"/>
        <v>0</v>
      </c>
      <c r="H60" s="42">
        <v>1.1599999999999999</v>
      </c>
      <c r="I60" s="42">
        <v>1.1200000000000001</v>
      </c>
      <c r="J60" s="42">
        <v>1.08</v>
      </c>
      <c r="K60" s="57">
        <v>0.1</v>
      </c>
    </row>
    <row r="61" spans="1:11" ht="15.75" x14ac:dyDescent="0.25">
      <c r="A61" s="1" t="s">
        <v>42</v>
      </c>
      <c r="B61" s="37" t="s">
        <v>43</v>
      </c>
      <c r="C61" s="41">
        <v>10</v>
      </c>
      <c r="D61" s="50"/>
      <c r="E61" s="41">
        <f t="shared" si="3"/>
        <v>0</v>
      </c>
      <c r="F61" s="41">
        <f t="shared" si="1"/>
        <v>0</v>
      </c>
      <c r="G61" s="41">
        <f t="shared" si="2"/>
        <v>0</v>
      </c>
      <c r="H61" s="42">
        <v>1</v>
      </c>
      <c r="I61" s="42">
        <v>0.96</v>
      </c>
      <c r="J61" s="42">
        <v>0.92</v>
      </c>
      <c r="K61" s="57">
        <v>0.22</v>
      </c>
    </row>
    <row r="62" spans="1:11" x14ac:dyDescent="0.25">
      <c r="A62" s="1"/>
      <c r="B62" s="11"/>
      <c r="C62" s="11"/>
      <c r="D62" s="11"/>
      <c r="E62" s="11"/>
      <c r="F62" s="41"/>
      <c r="G62" s="11"/>
      <c r="H62" s="11"/>
      <c r="I62" s="11"/>
      <c r="J62" s="11"/>
      <c r="K62" s="57"/>
    </row>
    <row r="63" spans="1:11" ht="31.5" customHeight="1" x14ac:dyDescent="0.25">
      <c r="A63" s="120" t="s">
        <v>102</v>
      </c>
      <c r="B63" s="121"/>
      <c r="C63" s="11"/>
      <c r="D63" s="11"/>
      <c r="E63" s="11"/>
      <c r="F63" s="41"/>
      <c r="G63" s="11"/>
      <c r="H63" s="11"/>
      <c r="I63" s="11"/>
      <c r="J63" s="11"/>
      <c r="K63" s="57"/>
    </row>
    <row r="64" spans="1:11" ht="15.75" x14ac:dyDescent="0.25">
      <c r="A64" s="8" t="s">
        <v>44</v>
      </c>
      <c r="B64" s="37" t="s">
        <v>45</v>
      </c>
      <c r="C64" s="41">
        <v>6</v>
      </c>
      <c r="D64" s="50"/>
      <c r="E64" s="41">
        <f t="shared" si="3"/>
        <v>0</v>
      </c>
      <c r="F64" s="41">
        <f t="shared" si="1"/>
        <v>0</v>
      </c>
      <c r="G64" s="41">
        <f t="shared" si="2"/>
        <v>0</v>
      </c>
      <c r="H64" s="42">
        <v>2.14</v>
      </c>
      <c r="I64" s="42">
        <v>2.09</v>
      </c>
      <c r="J64" s="42">
        <v>2.04</v>
      </c>
      <c r="K64" s="57">
        <v>0.1</v>
      </c>
    </row>
    <row r="65" spans="1:11" ht="15.75" x14ac:dyDescent="0.25">
      <c r="A65" s="8" t="s">
        <v>46</v>
      </c>
      <c r="B65" s="37" t="s">
        <v>47</v>
      </c>
      <c r="C65" s="41">
        <v>6</v>
      </c>
      <c r="D65" s="50"/>
      <c r="E65" s="41">
        <f t="shared" si="3"/>
        <v>0</v>
      </c>
      <c r="F65" s="41">
        <f t="shared" si="1"/>
        <v>0</v>
      </c>
      <c r="G65" s="41">
        <f t="shared" si="2"/>
        <v>0</v>
      </c>
      <c r="H65" s="42">
        <v>2.14</v>
      </c>
      <c r="I65" s="42">
        <v>2.09</v>
      </c>
      <c r="J65" s="42">
        <v>2.04</v>
      </c>
      <c r="K65" s="57">
        <v>0.1</v>
      </c>
    </row>
    <row r="66" spans="1:11" ht="15.75" x14ac:dyDescent="0.25">
      <c r="A66" s="9" t="s">
        <v>48</v>
      </c>
      <c r="B66" s="37" t="s">
        <v>49</v>
      </c>
      <c r="C66" s="41">
        <v>6</v>
      </c>
      <c r="D66" s="51"/>
      <c r="E66" s="41">
        <f t="shared" si="3"/>
        <v>0</v>
      </c>
      <c r="F66" s="41">
        <f t="shared" si="1"/>
        <v>0</v>
      </c>
      <c r="G66" s="41">
        <f t="shared" si="2"/>
        <v>0</v>
      </c>
      <c r="H66" s="42">
        <v>2.14</v>
      </c>
      <c r="I66" s="42">
        <v>2.09</v>
      </c>
      <c r="J66" s="42">
        <v>2.04</v>
      </c>
      <c r="K66" s="57">
        <v>0.1</v>
      </c>
    </row>
    <row r="67" spans="1:11" ht="15.75" x14ac:dyDescent="0.25">
      <c r="A67" s="8" t="s">
        <v>50</v>
      </c>
      <c r="B67" s="37" t="s">
        <v>51</v>
      </c>
      <c r="C67" s="41">
        <v>6</v>
      </c>
      <c r="D67" s="50"/>
      <c r="E67" s="41">
        <f t="shared" si="3"/>
        <v>0</v>
      </c>
      <c r="F67" s="41">
        <f t="shared" si="1"/>
        <v>0</v>
      </c>
      <c r="G67" s="41">
        <f t="shared" si="2"/>
        <v>0</v>
      </c>
      <c r="H67" s="42">
        <v>2.14</v>
      </c>
      <c r="I67" s="42">
        <v>2.09</v>
      </c>
      <c r="J67" s="42">
        <v>2.04</v>
      </c>
      <c r="K67" s="57">
        <v>0.1</v>
      </c>
    </row>
    <row r="68" spans="1:11" x14ac:dyDescent="0.25">
      <c r="C68" s="43"/>
      <c r="D68" s="44"/>
      <c r="E68" s="43"/>
      <c r="F68" s="43"/>
      <c r="G68" s="43"/>
      <c r="H68" s="45"/>
      <c r="I68" s="45"/>
      <c r="J68" s="45"/>
    </row>
    <row r="69" spans="1:11" ht="18.75" customHeight="1" x14ac:dyDescent="0.25">
      <c r="C69" s="123" t="s">
        <v>52</v>
      </c>
      <c r="D69" s="124">
        <f>SUM(D14:D67)</f>
        <v>0</v>
      </c>
      <c r="E69" s="124">
        <f>SUM(E14:E67)</f>
        <v>0</v>
      </c>
      <c r="F69" s="122">
        <f>SUM(F14:F67)</f>
        <v>0</v>
      </c>
      <c r="G69" s="122">
        <f>SUM(G14:G67)</f>
        <v>0</v>
      </c>
      <c r="H69" s="45"/>
      <c r="I69" s="45"/>
      <c r="J69" s="45"/>
    </row>
    <row r="70" spans="1:11" x14ac:dyDescent="0.25">
      <c r="C70" s="123"/>
      <c r="D70" s="124"/>
      <c r="E70" s="124"/>
      <c r="F70" s="122"/>
      <c r="G70" s="122"/>
    </row>
    <row r="71" spans="1:11" ht="19.5" customHeight="1" x14ac:dyDescent="0.25"/>
  </sheetData>
  <sheetProtection algorithmName="SHA-512" hashValue="j3OcObgUBrYxcukJw6h5kKJ0a4xoy2X2FeyHvMcLXyoTU8wkrcehRXgELuhjR9zqPkN1JjtspqjDWGx8alRKLQ==" saltValue="qj8/ClVqbiaDTYpl3VpWTA==" spinCount="100000" sheet="1" objects="1" scenarios="1"/>
  <autoFilter ref="D1:D71"/>
  <mergeCells count="17">
    <mergeCell ref="A1:B1"/>
    <mergeCell ref="A6:B6"/>
    <mergeCell ref="A28:B30"/>
    <mergeCell ref="A9:B11"/>
    <mergeCell ref="L14:U24"/>
    <mergeCell ref="A13:B13"/>
    <mergeCell ref="A24:B24"/>
    <mergeCell ref="G69:G70"/>
    <mergeCell ref="C69:C70"/>
    <mergeCell ref="D69:D70"/>
    <mergeCell ref="E69:E70"/>
    <mergeCell ref="F69:F70"/>
    <mergeCell ref="A32:B32"/>
    <mergeCell ref="A47:B47"/>
    <mergeCell ref="A51:B51"/>
    <mergeCell ref="A57:B57"/>
    <mergeCell ref="A63:B6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="78" zoomScaleNormal="78" workbookViewId="0">
      <selection activeCell="Q6" sqref="Q6"/>
    </sheetView>
  </sheetViews>
  <sheetFormatPr defaultRowHeight="15" x14ac:dyDescent="0.25"/>
  <cols>
    <col min="1" max="1" width="18.140625" bestFit="1" customWidth="1"/>
    <col min="2" max="2" width="50.42578125" bestFit="1" customWidth="1"/>
    <col min="3" max="3" width="15.140625" customWidth="1"/>
    <col min="4" max="4" width="11.7109375" customWidth="1"/>
    <col min="5" max="5" width="15.5703125" bestFit="1" customWidth="1"/>
    <col min="6" max="6" width="14.140625" bestFit="1" customWidth="1"/>
    <col min="7" max="7" width="11.5703125" bestFit="1" customWidth="1"/>
    <col min="8" max="8" width="11.42578125" style="63" bestFit="1" customWidth="1"/>
    <col min="9" max="9" width="13.28515625" style="63" bestFit="1" customWidth="1"/>
    <col min="10" max="10" width="20" style="63" bestFit="1" customWidth="1"/>
    <col min="11" max="11" width="6.42578125" bestFit="1" customWidth="1"/>
    <col min="13" max="13" width="32.7109375" customWidth="1"/>
    <col min="14" max="14" width="14.85546875" customWidth="1"/>
    <col min="15" max="15" width="15.5703125" customWidth="1"/>
    <col min="16" max="16" width="14.42578125" customWidth="1"/>
  </cols>
  <sheetData>
    <row r="1" spans="1:22" ht="18.75" x14ac:dyDescent="0.3">
      <c r="A1" s="125" t="s">
        <v>188</v>
      </c>
      <c r="B1" s="125"/>
      <c r="C1" s="17"/>
      <c r="D1" s="17"/>
      <c r="E1" s="17"/>
      <c r="F1" s="17"/>
      <c r="G1" s="17"/>
      <c r="K1" s="55"/>
      <c r="L1" s="55"/>
    </row>
    <row r="2" spans="1:22" ht="18.75" x14ac:dyDescent="0.3">
      <c r="A2" s="17"/>
      <c r="B2" s="17"/>
      <c r="C2" s="17"/>
      <c r="D2" s="17"/>
      <c r="E2" s="17"/>
      <c r="F2" s="17"/>
      <c r="G2" s="17"/>
      <c r="H2" s="100" t="s">
        <v>79</v>
      </c>
      <c r="I2" s="100" t="s">
        <v>80</v>
      </c>
      <c r="J2" s="100" t="s">
        <v>81</v>
      </c>
      <c r="K2" s="55"/>
      <c r="L2" s="55"/>
    </row>
    <row r="3" spans="1:22" ht="63" x14ac:dyDescent="0.3">
      <c r="A3" s="17"/>
      <c r="B3" s="17"/>
      <c r="C3" s="17"/>
      <c r="D3" s="17"/>
      <c r="E3" s="17"/>
      <c r="F3" s="17"/>
      <c r="G3" s="17"/>
      <c r="H3" s="101" t="s">
        <v>82</v>
      </c>
      <c r="I3" s="101" t="s">
        <v>82</v>
      </c>
      <c r="J3" s="101" t="s">
        <v>82</v>
      </c>
      <c r="K3" s="55"/>
      <c r="L3" s="55"/>
    </row>
    <row r="4" spans="1:22" ht="18.75" x14ac:dyDescent="0.3">
      <c r="A4" s="17"/>
      <c r="B4" s="17"/>
      <c r="C4" s="17"/>
      <c r="D4" s="17"/>
      <c r="E4" s="17"/>
      <c r="F4" s="17"/>
      <c r="G4" s="17"/>
      <c r="K4" s="55"/>
      <c r="L4" s="55"/>
    </row>
    <row r="5" spans="1:22" x14ac:dyDescent="0.25">
      <c r="B5" s="10"/>
      <c r="C5" s="18"/>
      <c r="D5" s="18"/>
      <c r="E5" s="18"/>
      <c r="F5" s="18"/>
      <c r="G5" s="18"/>
      <c r="K5" s="55"/>
      <c r="L5" s="55"/>
    </row>
    <row r="6" spans="1:22" x14ac:dyDescent="0.25">
      <c r="A6" s="152" t="s">
        <v>114</v>
      </c>
      <c r="B6" s="152"/>
      <c r="C6" s="3"/>
      <c r="D6" s="52"/>
      <c r="E6" s="3"/>
      <c r="F6" s="3"/>
      <c r="G6" s="3"/>
      <c r="H6" s="102"/>
      <c r="I6" s="102"/>
      <c r="J6" s="102"/>
      <c r="K6" s="55"/>
      <c r="L6" s="55"/>
    </row>
    <row r="7" spans="1:22" ht="63" x14ac:dyDescent="0.25">
      <c r="A7" s="84" t="s">
        <v>115</v>
      </c>
      <c r="B7" s="23" t="s">
        <v>116</v>
      </c>
      <c r="C7" s="22" t="s">
        <v>118</v>
      </c>
      <c r="D7" s="22" t="s">
        <v>83</v>
      </c>
      <c r="E7" s="23" t="s">
        <v>117</v>
      </c>
      <c r="F7" s="22" t="s">
        <v>164</v>
      </c>
      <c r="G7" s="22" t="s">
        <v>87</v>
      </c>
      <c r="H7" s="103" t="s">
        <v>122</v>
      </c>
      <c r="I7" s="103" t="s">
        <v>121</v>
      </c>
      <c r="J7" s="103" t="s">
        <v>120</v>
      </c>
      <c r="K7" s="56" t="s">
        <v>119</v>
      </c>
      <c r="L7" s="118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 x14ac:dyDescent="0.25">
      <c r="A8" s="12"/>
      <c r="B8" s="13"/>
      <c r="C8" s="16"/>
      <c r="D8" s="16"/>
      <c r="E8" s="14"/>
      <c r="F8" s="14"/>
      <c r="G8" s="14"/>
      <c r="H8" s="104"/>
      <c r="I8" s="104"/>
      <c r="J8" s="104"/>
      <c r="K8" s="57"/>
      <c r="L8" s="58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 x14ac:dyDescent="0.25">
      <c r="A9" s="133" t="s">
        <v>67</v>
      </c>
      <c r="B9" s="134"/>
      <c r="C9" s="24"/>
      <c r="D9" s="24"/>
      <c r="E9" s="24"/>
      <c r="F9" s="24"/>
      <c r="G9" s="24"/>
      <c r="H9" s="105"/>
      <c r="I9" s="105"/>
      <c r="J9" s="105"/>
      <c r="K9" s="27"/>
      <c r="L9" s="119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 x14ac:dyDescent="0.25">
      <c r="A10" s="135"/>
      <c r="B10" s="136"/>
      <c r="C10" s="25"/>
      <c r="D10" s="25"/>
      <c r="E10" s="25"/>
      <c r="F10" s="25"/>
      <c r="G10" s="25"/>
      <c r="H10" s="106"/>
      <c r="I10" s="106"/>
      <c r="J10" s="106"/>
      <c r="K10" s="28"/>
      <c r="L10" s="119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1.5" x14ac:dyDescent="0.25">
      <c r="A11" s="137"/>
      <c r="B11" s="138"/>
      <c r="C11" s="26"/>
      <c r="D11" s="26"/>
      <c r="E11" s="26"/>
      <c r="F11" s="26"/>
      <c r="G11" s="26"/>
      <c r="H11" s="107"/>
      <c r="I11" s="107"/>
      <c r="J11" s="107"/>
      <c r="K11" s="29"/>
      <c r="L11" s="119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 x14ac:dyDescent="0.25">
      <c r="A12" s="12"/>
      <c r="B12" s="13"/>
      <c r="C12" s="16"/>
      <c r="D12" s="16"/>
      <c r="E12" s="14"/>
      <c r="F12" s="14"/>
      <c r="G12" s="14"/>
      <c r="H12" s="104"/>
      <c r="I12" s="104"/>
      <c r="J12" s="104"/>
      <c r="K12" s="57"/>
      <c r="L12" s="58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x14ac:dyDescent="0.25">
      <c r="A13" s="120" t="s">
        <v>189</v>
      </c>
      <c r="B13" s="121"/>
      <c r="C13" s="16"/>
      <c r="D13" s="16"/>
      <c r="E13" s="16"/>
      <c r="F13" s="16"/>
      <c r="G13" s="16"/>
      <c r="H13" s="108"/>
      <c r="I13" s="108"/>
      <c r="J13" s="108"/>
      <c r="K13" s="57"/>
      <c r="L13" s="58"/>
    </row>
    <row r="14" spans="1:22" ht="15.75" x14ac:dyDescent="0.25">
      <c r="A14" s="67" t="s">
        <v>54</v>
      </c>
      <c r="B14" s="35" t="s">
        <v>123</v>
      </c>
      <c r="C14" s="68">
        <v>6</v>
      </c>
      <c r="D14" s="69"/>
      <c r="E14" s="68">
        <f t="shared" ref="E14:E73" si="0">D14*C14</f>
        <v>0</v>
      </c>
      <c r="F14" s="68">
        <f t="shared" ref="F14:F24" si="1">IF($E$80&lt;155,E14*H14,IF(156&lt;$E$80&lt;299,E14*H14,E14*J14))</f>
        <v>0</v>
      </c>
      <c r="G14" s="68">
        <f t="shared" ref="G14:G24" si="2">F14*(1+K14)</f>
        <v>0</v>
      </c>
      <c r="H14" s="109">
        <v>1.71</v>
      </c>
      <c r="I14" s="109">
        <v>1.67</v>
      </c>
      <c r="J14" s="109">
        <v>1.63</v>
      </c>
      <c r="K14" s="70">
        <v>0.22</v>
      </c>
      <c r="L14" s="58"/>
      <c r="M14" s="150" t="s">
        <v>192</v>
      </c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15.75" x14ac:dyDescent="0.25">
      <c r="A15" s="67" t="s">
        <v>55</v>
      </c>
      <c r="B15" s="35" t="s">
        <v>124</v>
      </c>
      <c r="C15" s="68">
        <v>6</v>
      </c>
      <c r="D15" s="69"/>
      <c r="E15" s="68">
        <f t="shared" si="0"/>
        <v>0</v>
      </c>
      <c r="F15" s="68">
        <f t="shared" si="1"/>
        <v>0</v>
      </c>
      <c r="G15" s="68">
        <f t="shared" si="2"/>
        <v>0</v>
      </c>
      <c r="H15" s="109">
        <v>1.92</v>
      </c>
      <c r="I15" s="109">
        <v>1.88</v>
      </c>
      <c r="J15" s="109">
        <v>1.8360000000000001</v>
      </c>
      <c r="K15" s="70">
        <v>0.22</v>
      </c>
      <c r="L15" s="59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5.75" x14ac:dyDescent="0.25">
      <c r="A16" s="67" t="s">
        <v>175</v>
      </c>
      <c r="B16" s="35" t="s">
        <v>125</v>
      </c>
      <c r="C16" s="68">
        <v>6</v>
      </c>
      <c r="D16" s="69"/>
      <c r="E16" s="68">
        <f t="shared" si="0"/>
        <v>0</v>
      </c>
      <c r="F16" s="68">
        <f t="shared" si="1"/>
        <v>0</v>
      </c>
      <c r="G16" s="68">
        <f t="shared" si="2"/>
        <v>0</v>
      </c>
      <c r="H16" s="109">
        <v>2.17</v>
      </c>
      <c r="I16" s="109">
        <v>2.13</v>
      </c>
      <c r="J16" s="109">
        <v>2.0939999999999999</v>
      </c>
      <c r="K16" s="70">
        <v>0.22</v>
      </c>
      <c r="L16" s="59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15.75" x14ac:dyDescent="0.25">
      <c r="A17" s="67" t="s">
        <v>128</v>
      </c>
      <c r="B17" s="35" t="s">
        <v>129</v>
      </c>
      <c r="C17" s="68">
        <v>6</v>
      </c>
      <c r="D17" s="69"/>
      <c r="E17" s="68">
        <f t="shared" si="0"/>
        <v>0</v>
      </c>
      <c r="F17" s="68">
        <f t="shared" si="1"/>
        <v>0</v>
      </c>
      <c r="G17" s="68">
        <f t="shared" si="2"/>
        <v>0</v>
      </c>
      <c r="H17" s="109">
        <v>1.92</v>
      </c>
      <c r="I17" s="109">
        <v>1.88</v>
      </c>
      <c r="J17" s="109">
        <v>1.8360000000000001</v>
      </c>
      <c r="K17" s="70">
        <v>0.22</v>
      </c>
      <c r="L17" s="59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5.75" x14ac:dyDescent="0.25">
      <c r="A18" s="67" t="s">
        <v>56</v>
      </c>
      <c r="B18" s="35" t="s">
        <v>126</v>
      </c>
      <c r="C18" s="68">
        <v>6</v>
      </c>
      <c r="D18" s="69"/>
      <c r="E18" s="68">
        <f t="shared" si="0"/>
        <v>0</v>
      </c>
      <c r="F18" s="68">
        <f t="shared" si="1"/>
        <v>0</v>
      </c>
      <c r="G18" s="68">
        <f t="shared" si="2"/>
        <v>0</v>
      </c>
      <c r="H18" s="109">
        <v>1.74</v>
      </c>
      <c r="I18" s="109">
        <v>1.7</v>
      </c>
      <c r="J18" s="109">
        <v>1.6639999999999999</v>
      </c>
      <c r="K18" s="70">
        <v>0.22</v>
      </c>
      <c r="L18" s="59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15.75" x14ac:dyDescent="0.25">
      <c r="A19" s="67" t="s">
        <v>57</v>
      </c>
      <c r="B19" s="35" t="s">
        <v>74</v>
      </c>
      <c r="C19" s="68">
        <v>6</v>
      </c>
      <c r="D19" s="69"/>
      <c r="E19" s="68">
        <f t="shared" si="0"/>
        <v>0</v>
      </c>
      <c r="F19" s="68">
        <f t="shared" si="1"/>
        <v>0</v>
      </c>
      <c r="G19" s="68">
        <f t="shared" si="2"/>
        <v>0</v>
      </c>
      <c r="H19" s="109">
        <v>1.86</v>
      </c>
      <c r="I19" s="109">
        <v>1.82</v>
      </c>
      <c r="J19" s="109">
        <v>1.7789999999999999</v>
      </c>
      <c r="K19" s="70">
        <v>0.22</v>
      </c>
      <c r="L19" s="59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5.75" x14ac:dyDescent="0.25">
      <c r="A20" s="67" t="s">
        <v>58</v>
      </c>
      <c r="B20" s="35" t="s">
        <v>127</v>
      </c>
      <c r="C20" s="68">
        <v>6</v>
      </c>
      <c r="D20" s="69"/>
      <c r="E20" s="68">
        <f t="shared" si="0"/>
        <v>0</v>
      </c>
      <c r="F20" s="68">
        <f t="shared" si="1"/>
        <v>0</v>
      </c>
      <c r="G20" s="68">
        <f t="shared" si="2"/>
        <v>0</v>
      </c>
      <c r="H20" s="109">
        <v>1.66</v>
      </c>
      <c r="I20" s="109">
        <v>1.62</v>
      </c>
      <c r="J20" s="109">
        <v>1.5780000000000001</v>
      </c>
      <c r="K20" s="70">
        <v>0.22</v>
      </c>
      <c r="L20" s="59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ht="15.75" x14ac:dyDescent="0.25">
      <c r="A21" s="67" t="s">
        <v>174</v>
      </c>
      <c r="B21" s="35" t="s">
        <v>181</v>
      </c>
      <c r="C21" s="68">
        <v>6</v>
      </c>
      <c r="D21" s="69"/>
      <c r="E21" s="68">
        <f t="shared" ref="E21" si="3">D21*C21</f>
        <v>0</v>
      </c>
      <c r="F21" s="68">
        <f t="shared" si="1"/>
        <v>0</v>
      </c>
      <c r="G21" s="68">
        <f t="shared" si="2"/>
        <v>0</v>
      </c>
      <c r="H21" s="109">
        <v>2.17</v>
      </c>
      <c r="I21" s="109">
        <v>2.13</v>
      </c>
      <c r="J21" s="109">
        <v>2.0939999999999999</v>
      </c>
      <c r="K21" s="70">
        <v>0.22</v>
      </c>
      <c r="L21" s="59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ht="15.75" x14ac:dyDescent="0.25">
      <c r="A22" s="67" t="s">
        <v>59</v>
      </c>
      <c r="B22" s="35" t="s">
        <v>76</v>
      </c>
      <c r="C22" s="68">
        <v>6</v>
      </c>
      <c r="D22" s="69"/>
      <c r="E22" s="68">
        <f t="shared" si="0"/>
        <v>0</v>
      </c>
      <c r="F22" s="68">
        <f t="shared" si="1"/>
        <v>0</v>
      </c>
      <c r="G22" s="68">
        <f t="shared" si="2"/>
        <v>0</v>
      </c>
      <c r="H22" s="109">
        <v>2.12</v>
      </c>
      <c r="I22" s="109">
        <v>2.08</v>
      </c>
      <c r="J22" s="109">
        <v>2.0369999999999999</v>
      </c>
      <c r="K22" s="70">
        <v>0.22</v>
      </c>
      <c r="L22" s="59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ht="15.75" x14ac:dyDescent="0.25">
      <c r="A23" s="67" t="s">
        <v>60</v>
      </c>
      <c r="B23" s="36" t="s">
        <v>132</v>
      </c>
      <c r="C23" s="68">
        <v>6</v>
      </c>
      <c r="D23" s="69"/>
      <c r="E23" s="68">
        <f t="shared" si="0"/>
        <v>0</v>
      </c>
      <c r="F23" s="68">
        <f t="shared" si="1"/>
        <v>0</v>
      </c>
      <c r="G23" s="68">
        <f t="shared" si="2"/>
        <v>0</v>
      </c>
      <c r="H23" s="109">
        <v>2.06</v>
      </c>
      <c r="I23" s="109">
        <v>2.02</v>
      </c>
      <c r="J23" s="109">
        <v>1.98</v>
      </c>
      <c r="K23" s="70">
        <v>0.22</v>
      </c>
      <c r="L23" s="59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ht="15.75" x14ac:dyDescent="0.25">
      <c r="A24" s="67" t="s">
        <v>62</v>
      </c>
      <c r="B24" s="35" t="s">
        <v>78</v>
      </c>
      <c r="C24" s="68">
        <v>6</v>
      </c>
      <c r="D24" s="69"/>
      <c r="E24" s="68">
        <f t="shared" si="0"/>
        <v>0</v>
      </c>
      <c r="F24" s="68">
        <f t="shared" si="1"/>
        <v>0</v>
      </c>
      <c r="G24" s="68">
        <f t="shared" si="2"/>
        <v>0</v>
      </c>
      <c r="H24" s="109">
        <v>1.68</v>
      </c>
      <c r="I24" s="109">
        <v>1.64</v>
      </c>
      <c r="J24" s="109">
        <v>1.601</v>
      </c>
      <c r="K24" s="70">
        <v>0.22</v>
      </c>
      <c r="L24" s="59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ht="15.75" x14ac:dyDescent="0.25">
      <c r="A25" s="67"/>
      <c r="B25" s="74"/>
      <c r="C25" s="68"/>
      <c r="D25" s="68"/>
      <c r="E25" s="68"/>
      <c r="F25" s="68"/>
      <c r="G25" s="68"/>
      <c r="H25" s="109"/>
      <c r="I25" s="109"/>
      <c r="J25" s="109"/>
      <c r="K25" s="70"/>
      <c r="L25" s="59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  <row r="26" spans="1:22" ht="15.75" x14ac:dyDescent="0.25">
      <c r="A26" s="67"/>
      <c r="B26" s="13" t="s">
        <v>160</v>
      </c>
      <c r="C26" s="68"/>
      <c r="D26" s="68"/>
      <c r="E26" s="68"/>
      <c r="F26" s="68"/>
      <c r="G26" s="68"/>
      <c r="H26" s="109"/>
      <c r="I26" s="109"/>
      <c r="J26" s="109"/>
      <c r="K26" s="70"/>
      <c r="L26" s="59"/>
      <c r="M26" s="151"/>
      <c r="N26" s="151"/>
      <c r="O26" s="151"/>
      <c r="P26" s="151"/>
      <c r="Q26" s="151"/>
      <c r="R26" s="151"/>
      <c r="S26" s="151"/>
      <c r="T26" s="151"/>
      <c r="U26" s="151"/>
      <c r="V26" s="151"/>
    </row>
    <row r="27" spans="1:22" ht="15.75" x14ac:dyDescent="0.25">
      <c r="A27" s="67" t="s">
        <v>130</v>
      </c>
      <c r="B27" s="35" t="s">
        <v>183</v>
      </c>
      <c r="C27" s="68">
        <v>6</v>
      </c>
      <c r="D27" s="84"/>
      <c r="E27" s="68">
        <f t="shared" si="0"/>
        <v>0</v>
      </c>
      <c r="F27" s="68">
        <f>IF($E$80&lt;155,E27*H27,IF(156&lt;$E$80&lt;299,E27*H27,E27*J27))</f>
        <v>0</v>
      </c>
      <c r="G27" s="68">
        <f>F27*(1+K27)</f>
        <v>0</v>
      </c>
      <c r="H27" s="109">
        <v>1.48</v>
      </c>
      <c r="I27" s="109">
        <v>1.44</v>
      </c>
      <c r="J27" s="109">
        <v>1.4</v>
      </c>
      <c r="K27" s="70">
        <v>0.1</v>
      </c>
      <c r="L27" s="59"/>
      <c r="M27" s="151"/>
      <c r="N27" s="151"/>
      <c r="O27" s="151"/>
      <c r="P27" s="151"/>
      <c r="Q27" s="151"/>
      <c r="R27" s="151"/>
      <c r="S27" s="151"/>
      <c r="T27" s="151"/>
      <c r="U27" s="151"/>
      <c r="V27" s="151"/>
    </row>
    <row r="28" spans="1:22" ht="15.75" x14ac:dyDescent="0.25">
      <c r="A28" s="67" t="s">
        <v>131</v>
      </c>
      <c r="B28" s="35" t="s">
        <v>184</v>
      </c>
      <c r="C28" s="68">
        <v>6</v>
      </c>
      <c r="D28" s="84"/>
      <c r="E28" s="68">
        <f t="shared" si="0"/>
        <v>0</v>
      </c>
      <c r="F28" s="68">
        <f>IF($E$80&lt;155,E28*H28,IF(156&lt;$E$80&lt;299,E28*H28,E28*J28))</f>
        <v>0</v>
      </c>
      <c r="G28" s="68">
        <f>F28*(1+K28)</f>
        <v>0</v>
      </c>
      <c r="H28" s="109">
        <v>1.48</v>
      </c>
      <c r="I28" s="109">
        <v>1.44</v>
      </c>
      <c r="J28" s="109">
        <v>1.4</v>
      </c>
      <c r="K28" s="70">
        <v>0.1</v>
      </c>
      <c r="L28" s="59"/>
      <c r="M28" s="151"/>
      <c r="N28" s="151"/>
      <c r="O28" s="151"/>
      <c r="P28" s="151"/>
      <c r="Q28" s="151"/>
      <c r="R28" s="151"/>
      <c r="S28" s="151"/>
      <c r="T28" s="151"/>
      <c r="U28" s="151"/>
      <c r="V28" s="151"/>
    </row>
    <row r="29" spans="1:22" ht="15.75" x14ac:dyDescent="0.25">
      <c r="A29" s="67"/>
      <c r="B29" s="85"/>
      <c r="C29" s="68"/>
      <c r="D29" s="99"/>
      <c r="E29" s="68"/>
      <c r="F29" s="68"/>
      <c r="G29" s="68"/>
      <c r="H29" s="109"/>
      <c r="I29" s="109"/>
      <c r="J29" s="109"/>
      <c r="K29" s="70"/>
      <c r="L29" s="59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1:22" ht="15.75" x14ac:dyDescent="0.25">
      <c r="A30" s="120" t="s">
        <v>150</v>
      </c>
      <c r="B30" s="121"/>
      <c r="C30" s="68"/>
      <c r="D30" s="86"/>
      <c r="E30" s="68"/>
      <c r="F30" s="68"/>
      <c r="G30" s="68"/>
      <c r="H30" s="109"/>
      <c r="I30" s="109"/>
      <c r="J30" s="109"/>
      <c r="K30" s="70"/>
      <c r="L30" s="58"/>
    </row>
    <row r="31" spans="1:22" ht="15.75" x14ac:dyDescent="0.25">
      <c r="A31" s="67" t="s">
        <v>110</v>
      </c>
      <c r="B31" s="35" t="s">
        <v>170</v>
      </c>
      <c r="C31" s="68">
        <v>10</v>
      </c>
      <c r="D31" s="69"/>
      <c r="E31" s="68">
        <f t="shared" si="0"/>
        <v>0</v>
      </c>
      <c r="F31" s="68">
        <f>IF($E$80&lt;155,E31*H31,IF(156&lt;$E$80&lt;299,E31*H31,E31*J31))</f>
        <v>0</v>
      </c>
      <c r="G31" s="68">
        <f>F31*(1+K31)</f>
        <v>0</v>
      </c>
      <c r="H31" s="109">
        <v>1.1299999999999999</v>
      </c>
      <c r="I31" s="109">
        <v>1.0900000000000001</v>
      </c>
      <c r="J31" s="109">
        <v>1.05</v>
      </c>
      <c r="K31" s="70">
        <v>0.1</v>
      </c>
      <c r="L31" s="58"/>
    </row>
    <row r="32" spans="1:22" ht="15.75" x14ac:dyDescent="0.25">
      <c r="A32" s="67" t="s">
        <v>111</v>
      </c>
      <c r="B32" s="35" t="s">
        <v>171</v>
      </c>
      <c r="C32" s="68">
        <v>10</v>
      </c>
      <c r="D32" s="69"/>
      <c r="E32" s="68">
        <f t="shared" si="0"/>
        <v>0</v>
      </c>
      <c r="F32" s="68">
        <f>IF($E$80&lt;155,E32*H32,IF(156&lt;$E$80&lt;299,E32*H32,E32*J32))</f>
        <v>0</v>
      </c>
      <c r="G32" s="68">
        <f>F32*(1+K32)</f>
        <v>0</v>
      </c>
      <c r="H32" s="109">
        <v>1.1299999999999999</v>
      </c>
      <c r="I32" s="109">
        <v>1.0900000000000001</v>
      </c>
      <c r="J32" s="109">
        <v>1.05</v>
      </c>
      <c r="K32" s="70">
        <v>0.1</v>
      </c>
      <c r="L32" s="58"/>
    </row>
    <row r="33" spans="1:16" ht="15.75" x14ac:dyDescent="0.25">
      <c r="A33" s="90"/>
      <c r="B33" s="91"/>
      <c r="C33" s="92"/>
      <c r="D33" s="93"/>
      <c r="E33" s="88"/>
      <c r="F33" s="88"/>
      <c r="G33" s="88"/>
      <c r="H33" s="110"/>
      <c r="I33" s="110"/>
      <c r="J33" s="110"/>
      <c r="K33" s="94"/>
      <c r="L33" s="58"/>
    </row>
    <row r="34" spans="1:16" ht="15.75" x14ac:dyDescent="0.25">
      <c r="A34" s="130" t="s">
        <v>66</v>
      </c>
      <c r="B34" s="130"/>
      <c r="C34" s="76"/>
      <c r="D34" s="76"/>
      <c r="E34" s="83"/>
      <c r="F34" s="83"/>
      <c r="G34" s="83"/>
      <c r="H34" s="111"/>
      <c r="I34" s="111"/>
      <c r="J34" s="111"/>
      <c r="K34" s="76"/>
    </row>
    <row r="35" spans="1:16" ht="37.5" x14ac:dyDescent="0.25">
      <c r="A35" s="130"/>
      <c r="B35" s="130"/>
      <c r="C35" s="76"/>
      <c r="D35" s="76"/>
      <c r="E35" s="83"/>
      <c r="F35" s="83"/>
      <c r="G35" s="83"/>
      <c r="H35" s="111"/>
      <c r="I35" s="111"/>
      <c r="J35" s="111"/>
      <c r="K35" s="76"/>
      <c r="M35" s="46" t="s">
        <v>112</v>
      </c>
      <c r="N35" s="47" t="s">
        <v>161</v>
      </c>
      <c r="O35" s="47" t="s">
        <v>162</v>
      </c>
      <c r="P35" s="47" t="s">
        <v>163</v>
      </c>
    </row>
    <row r="36" spans="1:16" ht="18.75" x14ac:dyDescent="0.25">
      <c r="A36" s="130"/>
      <c r="B36" s="130"/>
      <c r="C36" s="76"/>
      <c r="D36" s="76"/>
      <c r="E36" s="83"/>
      <c r="F36" s="83"/>
      <c r="G36" s="83"/>
      <c r="H36" s="111"/>
      <c r="I36" s="111"/>
      <c r="J36" s="111"/>
      <c r="K36" s="76"/>
      <c r="M36" s="45"/>
      <c r="N36" s="65">
        <v>30</v>
      </c>
      <c r="O36" s="66">
        <v>40</v>
      </c>
      <c r="P36" s="47" t="s">
        <v>69</v>
      </c>
    </row>
    <row r="37" spans="1:16" ht="15.75" x14ac:dyDescent="0.25">
      <c r="A37" s="95"/>
      <c r="B37" s="96"/>
      <c r="C37" s="97"/>
      <c r="D37" s="97"/>
      <c r="E37" s="89"/>
      <c r="F37" s="89"/>
      <c r="G37" s="89"/>
      <c r="H37" s="112"/>
      <c r="I37" s="112"/>
      <c r="J37" s="112"/>
      <c r="K37" s="98"/>
      <c r="L37" s="58"/>
    </row>
    <row r="38" spans="1:16" ht="15.75" x14ac:dyDescent="0.25">
      <c r="A38" s="148" t="s">
        <v>190</v>
      </c>
      <c r="B38" s="148"/>
      <c r="C38" s="78"/>
      <c r="D38" s="78"/>
      <c r="E38" s="68"/>
      <c r="F38" s="68"/>
      <c r="G38" s="68"/>
      <c r="H38" s="113"/>
      <c r="I38" s="113"/>
      <c r="J38" s="113"/>
      <c r="K38" s="70"/>
      <c r="L38" s="58"/>
      <c r="N38" s="64"/>
      <c r="O38" s="64"/>
    </row>
    <row r="39" spans="1:16" ht="15.75" x14ac:dyDescent="0.25">
      <c r="A39" s="67" t="s">
        <v>176</v>
      </c>
      <c r="B39" s="37" t="s">
        <v>177</v>
      </c>
      <c r="C39" s="68">
        <v>12</v>
      </c>
      <c r="D39" s="69"/>
      <c r="E39" s="68">
        <f t="shared" si="0"/>
        <v>0</v>
      </c>
      <c r="F39" s="68">
        <f t="shared" ref="F39:F56" si="4">IF($E$80&lt;155,E39*H39,IF(156&lt;$E$80&lt;299,E39*H39,E39*J39))</f>
        <v>0</v>
      </c>
      <c r="G39" s="68">
        <f t="shared" ref="G39:G56" si="5">F39*(1+K39)</f>
        <v>0</v>
      </c>
      <c r="H39" s="109">
        <v>1.79</v>
      </c>
      <c r="I39" s="109">
        <v>1.75</v>
      </c>
      <c r="J39" s="109">
        <v>1.71</v>
      </c>
      <c r="K39" s="70">
        <v>0.22</v>
      </c>
      <c r="L39" s="58"/>
      <c r="M39" s="63"/>
    </row>
    <row r="40" spans="1:16" ht="15.75" x14ac:dyDescent="0.25">
      <c r="A40" s="67" t="s">
        <v>109</v>
      </c>
      <c r="B40" s="37" t="s">
        <v>133</v>
      </c>
      <c r="C40" s="68">
        <v>12</v>
      </c>
      <c r="D40" s="69"/>
      <c r="E40" s="68">
        <f t="shared" si="0"/>
        <v>0</v>
      </c>
      <c r="F40" s="68">
        <f t="shared" si="4"/>
        <v>0</v>
      </c>
      <c r="G40" s="68">
        <f t="shared" si="5"/>
        <v>0</v>
      </c>
      <c r="H40" s="109">
        <v>1.92</v>
      </c>
      <c r="I40" s="109">
        <v>1.88</v>
      </c>
      <c r="J40" s="109">
        <v>1.8360000000000001</v>
      </c>
      <c r="K40" s="70">
        <v>0.22</v>
      </c>
      <c r="L40" s="58"/>
      <c r="M40" s="63"/>
    </row>
    <row r="41" spans="1:16" ht="15.75" x14ac:dyDescent="0.25">
      <c r="A41" s="67" t="s">
        <v>7</v>
      </c>
      <c r="B41" s="37" t="s">
        <v>134</v>
      </c>
      <c r="C41" s="68">
        <v>12</v>
      </c>
      <c r="D41" s="69"/>
      <c r="E41" s="68">
        <f t="shared" si="0"/>
        <v>0</v>
      </c>
      <c r="F41" s="68">
        <f t="shared" si="4"/>
        <v>0</v>
      </c>
      <c r="G41" s="68">
        <f t="shared" si="5"/>
        <v>0</v>
      </c>
      <c r="H41" s="109">
        <v>1.79</v>
      </c>
      <c r="I41" s="109">
        <v>1.75</v>
      </c>
      <c r="J41" s="109">
        <v>1.71</v>
      </c>
      <c r="K41" s="70">
        <v>0.22</v>
      </c>
      <c r="L41" s="58"/>
    </row>
    <row r="42" spans="1:16" s="72" customFormat="1" ht="15.75" x14ac:dyDescent="0.25">
      <c r="A42" s="67" t="s">
        <v>106</v>
      </c>
      <c r="B42" s="37" t="s">
        <v>135</v>
      </c>
      <c r="C42" s="68">
        <v>6</v>
      </c>
      <c r="D42" s="69"/>
      <c r="E42" s="68">
        <f t="shared" ref="E42:E43" si="6">D42*C42</f>
        <v>0</v>
      </c>
      <c r="F42" s="68">
        <f t="shared" si="4"/>
        <v>0</v>
      </c>
      <c r="G42" s="68">
        <f t="shared" si="5"/>
        <v>0</v>
      </c>
      <c r="H42" s="109">
        <v>1.92</v>
      </c>
      <c r="I42" s="109">
        <v>1.88</v>
      </c>
      <c r="J42" s="109">
        <v>1.8360000000000001</v>
      </c>
      <c r="K42" s="70">
        <v>0.22</v>
      </c>
      <c r="L42" s="71"/>
      <c r="N42" s="73"/>
      <c r="O42" s="73"/>
    </row>
    <row r="43" spans="1:16" ht="15.75" x14ac:dyDescent="0.25">
      <c r="A43" s="67" t="s">
        <v>104</v>
      </c>
      <c r="B43" s="37" t="s">
        <v>136</v>
      </c>
      <c r="C43" s="68">
        <v>12</v>
      </c>
      <c r="D43" s="69"/>
      <c r="E43" s="68">
        <f t="shared" si="6"/>
        <v>0</v>
      </c>
      <c r="F43" s="68">
        <f t="shared" si="4"/>
        <v>0</v>
      </c>
      <c r="G43" s="68">
        <f t="shared" si="5"/>
        <v>0</v>
      </c>
      <c r="H43" s="109">
        <v>1.68</v>
      </c>
      <c r="I43" s="109">
        <v>1.64</v>
      </c>
      <c r="J43" s="109">
        <v>1.601</v>
      </c>
      <c r="K43" s="70">
        <v>0.22</v>
      </c>
      <c r="L43" s="58"/>
    </row>
    <row r="44" spans="1:16" ht="15.75" x14ac:dyDescent="0.25">
      <c r="A44" s="67" t="s">
        <v>178</v>
      </c>
      <c r="B44" s="37" t="s">
        <v>179</v>
      </c>
      <c r="C44" s="68">
        <v>12</v>
      </c>
      <c r="D44" s="69"/>
      <c r="E44" s="68">
        <f t="shared" si="0"/>
        <v>0</v>
      </c>
      <c r="F44" s="68">
        <f t="shared" si="4"/>
        <v>0</v>
      </c>
      <c r="G44" s="68">
        <f t="shared" si="5"/>
        <v>0</v>
      </c>
      <c r="H44" s="109">
        <v>1.79</v>
      </c>
      <c r="I44" s="109">
        <v>1.75</v>
      </c>
      <c r="J44" s="109">
        <v>1.71</v>
      </c>
      <c r="K44" s="70">
        <v>0.22</v>
      </c>
      <c r="L44" s="58"/>
    </row>
    <row r="45" spans="1:16" ht="15.75" x14ac:dyDescent="0.25">
      <c r="A45" s="67" t="s">
        <v>15</v>
      </c>
      <c r="B45" s="38" t="s">
        <v>16</v>
      </c>
      <c r="C45" s="68">
        <v>12</v>
      </c>
      <c r="D45" s="69"/>
      <c r="E45" s="68">
        <f t="shared" si="0"/>
        <v>0</v>
      </c>
      <c r="F45" s="68">
        <f t="shared" si="4"/>
        <v>0</v>
      </c>
      <c r="G45" s="68">
        <f t="shared" si="5"/>
        <v>0</v>
      </c>
      <c r="H45" s="109">
        <v>1.97</v>
      </c>
      <c r="I45" s="109">
        <v>1.93</v>
      </c>
      <c r="J45" s="109">
        <v>1.893</v>
      </c>
      <c r="K45" s="70">
        <v>0.22</v>
      </c>
      <c r="L45" s="58"/>
    </row>
    <row r="46" spans="1:16" ht="15.75" x14ac:dyDescent="0.25">
      <c r="A46" s="67" t="s">
        <v>105</v>
      </c>
      <c r="B46" s="37" t="s">
        <v>137</v>
      </c>
      <c r="C46" s="68">
        <v>12</v>
      </c>
      <c r="D46" s="69"/>
      <c r="E46" s="68">
        <f t="shared" ref="E46" si="7">D46*C46</f>
        <v>0</v>
      </c>
      <c r="F46" s="68">
        <f t="shared" si="4"/>
        <v>0</v>
      </c>
      <c r="G46" s="68">
        <f t="shared" si="5"/>
        <v>0</v>
      </c>
      <c r="H46" s="109">
        <v>1.86</v>
      </c>
      <c r="I46" s="109">
        <v>1.82</v>
      </c>
      <c r="J46" s="109">
        <v>1.7789999999999999</v>
      </c>
      <c r="K46" s="70">
        <v>0.22</v>
      </c>
      <c r="L46" s="58"/>
    </row>
    <row r="47" spans="1:16" ht="15.75" x14ac:dyDescent="0.25">
      <c r="A47" s="67" t="s">
        <v>113</v>
      </c>
      <c r="B47" s="38" t="s">
        <v>138</v>
      </c>
      <c r="C47" s="68">
        <v>12</v>
      </c>
      <c r="D47" s="69"/>
      <c r="E47" s="68">
        <f t="shared" si="0"/>
        <v>0</v>
      </c>
      <c r="F47" s="68">
        <f t="shared" si="4"/>
        <v>0</v>
      </c>
      <c r="G47" s="68">
        <f t="shared" si="5"/>
        <v>0</v>
      </c>
      <c r="H47" s="109">
        <v>1.86</v>
      </c>
      <c r="I47" s="109">
        <v>1.82</v>
      </c>
      <c r="J47" s="109">
        <v>1.7789999999999999</v>
      </c>
      <c r="K47" s="70">
        <v>0.22</v>
      </c>
      <c r="L47" s="58"/>
    </row>
    <row r="48" spans="1:16" ht="15.75" x14ac:dyDescent="0.25">
      <c r="A48" s="67" t="s">
        <v>17</v>
      </c>
      <c r="B48" s="38" t="s">
        <v>18</v>
      </c>
      <c r="C48" s="68">
        <v>12</v>
      </c>
      <c r="D48" s="69"/>
      <c r="E48" s="68">
        <f t="shared" si="0"/>
        <v>0</v>
      </c>
      <c r="F48" s="68">
        <f t="shared" si="4"/>
        <v>0</v>
      </c>
      <c r="G48" s="68">
        <f t="shared" si="5"/>
        <v>0</v>
      </c>
      <c r="H48" s="109">
        <v>1.92</v>
      </c>
      <c r="I48" s="109">
        <v>1.88</v>
      </c>
      <c r="J48" s="109">
        <v>1.8360000000000001</v>
      </c>
      <c r="K48" s="70">
        <v>0.22</v>
      </c>
      <c r="L48" s="58"/>
    </row>
    <row r="49" spans="1:15" ht="15.75" x14ac:dyDescent="0.25">
      <c r="A49" s="67" t="s">
        <v>139</v>
      </c>
      <c r="B49" s="38" t="s">
        <v>140</v>
      </c>
      <c r="C49" s="68">
        <v>12</v>
      </c>
      <c r="D49" s="69"/>
      <c r="E49" s="68">
        <f t="shared" si="0"/>
        <v>0</v>
      </c>
      <c r="F49" s="68">
        <f t="shared" si="4"/>
        <v>0</v>
      </c>
      <c r="G49" s="68">
        <f t="shared" si="5"/>
        <v>0</v>
      </c>
      <c r="H49" s="109">
        <v>1.92</v>
      </c>
      <c r="I49" s="109">
        <v>1.88</v>
      </c>
      <c r="J49" s="109">
        <v>1.8360000000000001</v>
      </c>
      <c r="K49" s="70">
        <v>0.22</v>
      </c>
      <c r="L49" s="58"/>
    </row>
    <row r="50" spans="1:15" ht="15.75" x14ac:dyDescent="0.25">
      <c r="A50" s="67" t="s">
        <v>141</v>
      </c>
      <c r="B50" s="38" t="s">
        <v>142</v>
      </c>
      <c r="C50" s="68">
        <v>12</v>
      </c>
      <c r="D50" s="69"/>
      <c r="E50" s="68">
        <f t="shared" si="0"/>
        <v>0</v>
      </c>
      <c r="F50" s="68">
        <f t="shared" si="4"/>
        <v>0</v>
      </c>
      <c r="G50" s="68">
        <f t="shared" si="5"/>
        <v>0</v>
      </c>
      <c r="H50" s="109">
        <v>1.8</v>
      </c>
      <c r="I50" s="109">
        <v>1.76</v>
      </c>
      <c r="J50" s="109">
        <v>1.716</v>
      </c>
      <c r="K50" s="70">
        <v>0.22</v>
      </c>
      <c r="L50" s="58"/>
    </row>
    <row r="51" spans="1:15" ht="15.75" x14ac:dyDescent="0.25">
      <c r="A51" s="67" t="s">
        <v>21</v>
      </c>
      <c r="B51" s="38" t="s">
        <v>143</v>
      </c>
      <c r="C51" s="68">
        <v>12</v>
      </c>
      <c r="D51" s="69"/>
      <c r="E51" s="68">
        <f t="shared" si="0"/>
        <v>0</v>
      </c>
      <c r="F51" s="68">
        <f t="shared" si="4"/>
        <v>0</v>
      </c>
      <c r="G51" s="68">
        <f t="shared" si="5"/>
        <v>0</v>
      </c>
      <c r="H51" s="109">
        <v>2.06</v>
      </c>
      <c r="I51" s="109">
        <v>2.02</v>
      </c>
      <c r="J51" s="109">
        <v>1.98</v>
      </c>
      <c r="K51" s="70">
        <v>0.22</v>
      </c>
      <c r="L51" s="58"/>
    </row>
    <row r="52" spans="1:15" s="62" customFormat="1" ht="15.75" x14ac:dyDescent="0.25">
      <c r="A52" s="67" t="s">
        <v>25</v>
      </c>
      <c r="B52" s="79" t="s">
        <v>144</v>
      </c>
      <c r="C52" s="80">
        <v>12</v>
      </c>
      <c r="D52" s="81"/>
      <c r="E52" s="68">
        <f t="shared" si="0"/>
        <v>0</v>
      </c>
      <c r="F52" s="68">
        <f t="shared" si="4"/>
        <v>0</v>
      </c>
      <c r="G52" s="68">
        <f t="shared" si="5"/>
        <v>0</v>
      </c>
      <c r="H52" s="114">
        <v>2.58</v>
      </c>
      <c r="I52" s="114">
        <v>2.54</v>
      </c>
      <c r="J52" s="114">
        <v>2.496</v>
      </c>
      <c r="K52" s="82">
        <v>0.22</v>
      </c>
      <c r="L52" s="61"/>
    </row>
    <row r="53" spans="1:15" ht="15.75" x14ac:dyDescent="0.25">
      <c r="A53" s="67" t="s">
        <v>19</v>
      </c>
      <c r="B53" s="38" t="s">
        <v>145</v>
      </c>
      <c r="C53" s="68">
        <v>12</v>
      </c>
      <c r="D53" s="69"/>
      <c r="E53" s="68">
        <f t="shared" ref="E53" si="8">D53*C53</f>
        <v>0</v>
      </c>
      <c r="F53" s="68">
        <f t="shared" si="4"/>
        <v>0</v>
      </c>
      <c r="G53" s="68">
        <f t="shared" si="5"/>
        <v>0</v>
      </c>
      <c r="H53" s="109">
        <v>1.92</v>
      </c>
      <c r="I53" s="109">
        <v>1.88</v>
      </c>
      <c r="J53" s="109">
        <v>1.8360000000000001</v>
      </c>
      <c r="K53" s="70">
        <v>0.22</v>
      </c>
      <c r="L53" s="58"/>
    </row>
    <row r="54" spans="1:15" ht="15.75" x14ac:dyDescent="0.25">
      <c r="A54" s="67" t="s">
        <v>22</v>
      </c>
      <c r="B54" s="37" t="s">
        <v>146</v>
      </c>
      <c r="C54" s="68">
        <v>12</v>
      </c>
      <c r="D54" s="69"/>
      <c r="E54" s="68">
        <f t="shared" ref="E54:E56" si="9">D54*C54</f>
        <v>0</v>
      </c>
      <c r="F54" s="68">
        <f t="shared" si="4"/>
        <v>0</v>
      </c>
      <c r="G54" s="68">
        <f t="shared" si="5"/>
        <v>0</v>
      </c>
      <c r="H54" s="109">
        <v>1.97</v>
      </c>
      <c r="I54" s="109">
        <v>1.93</v>
      </c>
      <c r="J54" s="109">
        <v>1.893</v>
      </c>
      <c r="K54" s="70">
        <v>0.22</v>
      </c>
      <c r="L54" s="58"/>
    </row>
    <row r="55" spans="1:15" ht="15.75" x14ac:dyDescent="0.25">
      <c r="A55" s="67" t="s">
        <v>107</v>
      </c>
      <c r="B55" s="37" t="s">
        <v>147</v>
      </c>
      <c r="C55" s="68">
        <v>6</v>
      </c>
      <c r="D55" s="69"/>
      <c r="E55" s="68">
        <f t="shared" si="9"/>
        <v>0</v>
      </c>
      <c r="F55" s="68">
        <f t="shared" si="4"/>
        <v>0</v>
      </c>
      <c r="G55" s="68">
        <f t="shared" si="5"/>
        <v>0</v>
      </c>
      <c r="H55" s="109">
        <v>2.5</v>
      </c>
      <c r="I55" s="109">
        <v>2.46</v>
      </c>
      <c r="J55" s="109">
        <v>2.42</v>
      </c>
      <c r="K55" s="70">
        <v>0.22</v>
      </c>
      <c r="L55" s="58"/>
      <c r="N55" s="64"/>
      <c r="O55" s="64"/>
    </row>
    <row r="56" spans="1:15" ht="15.75" x14ac:dyDescent="0.25">
      <c r="A56" s="67" t="s">
        <v>103</v>
      </c>
      <c r="B56" s="37" t="s">
        <v>148</v>
      </c>
      <c r="C56" s="68">
        <v>12</v>
      </c>
      <c r="D56" s="69"/>
      <c r="E56" s="68">
        <f t="shared" si="9"/>
        <v>0</v>
      </c>
      <c r="F56" s="68">
        <f t="shared" si="4"/>
        <v>0</v>
      </c>
      <c r="G56" s="68">
        <f t="shared" si="5"/>
        <v>0</v>
      </c>
      <c r="H56" s="109">
        <v>1.77</v>
      </c>
      <c r="I56" s="109">
        <v>1.73</v>
      </c>
      <c r="J56" s="109">
        <v>1.6930000000000001</v>
      </c>
      <c r="K56" s="70">
        <v>0.22</v>
      </c>
      <c r="L56" s="58"/>
    </row>
    <row r="57" spans="1:15" ht="15.75" x14ac:dyDescent="0.25">
      <c r="A57" s="67"/>
      <c r="B57" s="74"/>
      <c r="C57" s="75"/>
      <c r="D57" s="75"/>
      <c r="E57" s="68"/>
      <c r="F57" s="68"/>
      <c r="G57" s="68"/>
      <c r="H57" s="115"/>
      <c r="I57" s="115"/>
      <c r="J57" s="115"/>
      <c r="K57" s="70"/>
      <c r="L57" s="58"/>
    </row>
    <row r="58" spans="1:15" ht="15.75" x14ac:dyDescent="0.25">
      <c r="A58" s="148" t="s">
        <v>151</v>
      </c>
      <c r="B58" s="148"/>
      <c r="C58" s="75"/>
      <c r="D58" s="75"/>
      <c r="E58" s="68"/>
      <c r="F58" s="68"/>
      <c r="G58" s="68"/>
      <c r="H58" s="115"/>
      <c r="I58" s="115"/>
      <c r="J58" s="115"/>
      <c r="K58" s="70"/>
      <c r="L58" s="58"/>
    </row>
    <row r="59" spans="1:15" ht="15.75" x14ac:dyDescent="0.25">
      <c r="A59" s="67" t="s">
        <v>26</v>
      </c>
      <c r="B59" s="37" t="s">
        <v>149</v>
      </c>
      <c r="C59" s="68">
        <v>12</v>
      </c>
      <c r="D59" s="69"/>
      <c r="E59" s="68">
        <f t="shared" si="0"/>
        <v>0</v>
      </c>
      <c r="F59" s="68">
        <f>IF($E$80&lt;155,E59*H59,IF(156&lt;$E$80&lt;299,E59*H59,E59*J59))</f>
        <v>0</v>
      </c>
      <c r="G59" s="68">
        <f>F59*(1+K59)</f>
        <v>0</v>
      </c>
      <c r="H59" s="109">
        <v>1.1499999999999999</v>
      </c>
      <c r="I59" s="109">
        <v>1.1100000000000001</v>
      </c>
      <c r="J59" s="109">
        <v>1.073</v>
      </c>
      <c r="K59" s="70">
        <v>0.22</v>
      </c>
      <c r="L59" s="58"/>
    </row>
    <row r="60" spans="1:15" ht="15.75" x14ac:dyDescent="0.25">
      <c r="A60" s="67" t="s">
        <v>28</v>
      </c>
      <c r="B60" s="37" t="s">
        <v>29</v>
      </c>
      <c r="C60" s="68">
        <v>12</v>
      </c>
      <c r="D60" s="69"/>
      <c r="E60" s="68">
        <f t="shared" si="0"/>
        <v>0</v>
      </c>
      <c r="F60" s="68">
        <f>IF($E$80&lt;155,E60*H60,IF(156&lt;$E$80&lt;299,E60*H60,E60*J60))</f>
        <v>0</v>
      </c>
      <c r="G60" s="68">
        <f>F60*(1+K60)</f>
        <v>0</v>
      </c>
      <c r="H60" s="109">
        <v>1.1499999999999999</v>
      </c>
      <c r="I60" s="109">
        <v>1.1100000000000001</v>
      </c>
      <c r="J60" s="109">
        <v>1.073</v>
      </c>
      <c r="K60" s="70">
        <v>0.22</v>
      </c>
      <c r="L60" s="58"/>
    </row>
    <row r="61" spans="1:15" ht="15.75" x14ac:dyDescent="0.25">
      <c r="A61" s="67"/>
      <c r="B61" s="68"/>
      <c r="C61" s="68"/>
      <c r="D61" s="68"/>
      <c r="E61" s="68"/>
      <c r="F61" s="68"/>
      <c r="G61" s="68"/>
      <c r="H61" s="109"/>
      <c r="I61" s="109"/>
      <c r="J61" s="109"/>
      <c r="K61" s="70"/>
      <c r="L61" s="58"/>
    </row>
    <row r="62" spans="1:15" ht="15.75" x14ac:dyDescent="0.25">
      <c r="A62" s="148" t="s">
        <v>191</v>
      </c>
      <c r="B62" s="148"/>
      <c r="C62" s="68"/>
      <c r="D62" s="68"/>
      <c r="E62" s="68"/>
      <c r="F62" s="68"/>
      <c r="G62" s="68"/>
      <c r="H62" s="109"/>
      <c r="I62" s="109"/>
      <c r="J62" s="109"/>
      <c r="K62" s="70"/>
      <c r="L62" s="58"/>
    </row>
    <row r="63" spans="1:15" ht="15.75" x14ac:dyDescent="0.25">
      <c r="A63" s="67" t="s">
        <v>30</v>
      </c>
      <c r="B63" s="37" t="s">
        <v>153</v>
      </c>
      <c r="C63" s="68">
        <v>10</v>
      </c>
      <c r="D63" s="69"/>
      <c r="E63" s="68">
        <f t="shared" si="0"/>
        <v>0</v>
      </c>
      <c r="F63" s="68">
        <f t="shared" ref="F63:F68" si="10">IF($E$80&lt;155,E63*H63,IF(156&lt;$E$80&lt;299,E63*H63,E63*J63))</f>
        <v>0</v>
      </c>
      <c r="G63" s="68">
        <f t="shared" ref="G63:G68" si="11">F63*(1+K63)</f>
        <v>0</v>
      </c>
      <c r="H63" s="109">
        <v>1</v>
      </c>
      <c r="I63" s="109">
        <v>0.96</v>
      </c>
      <c r="J63" s="109">
        <v>0.91800000000000004</v>
      </c>
      <c r="K63" s="70">
        <v>0.22</v>
      </c>
      <c r="L63" s="58"/>
    </row>
    <row r="64" spans="1:15" ht="15.75" x14ac:dyDescent="0.25">
      <c r="A64" s="67" t="s">
        <v>32</v>
      </c>
      <c r="B64" s="37" t="s">
        <v>154</v>
      </c>
      <c r="C64" s="68">
        <v>10</v>
      </c>
      <c r="D64" s="69"/>
      <c r="E64" s="68">
        <f t="shared" si="0"/>
        <v>0</v>
      </c>
      <c r="F64" s="68">
        <f t="shared" si="10"/>
        <v>0</v>
      </c>
      <c r="G64" s="68">
        <f t="shared" si="11"/>
        <v>0</v>
      </c>
      <c r="H64" s="109">
        <v>1</v>
      </c>
      <c r="I64" s="109">
        <v>0.96</v>
      </c>
      <c r="J64" s="109">
        <v>0.91800000000000004</v>
      </c>
      <c r="K64" s="70">
        <v>0.22</v>
      </c>
      <c r="L64" s="58"/>
    </row>
    <row r="65" spans="1:12" ht="15.75" x14ac:dyDescent="0.25">
      <c r="A65" s="67" t="s">
        <v>34</v>
      </c>
      <c r="B65" s="37" t="s">
        <v>155</v>
      </c>
      <c r="C65" s="68">
        <v>10</v>
      </c>
      <c r="D65" s="69"/>
      <c r="E65" s="68">
        <f t="shared" si="0"/>
        <v>0</v>
      </c>
      <c r="F65" s="68">
        <f t="shared" si="10"/>
        <v>0</v>
      </c>
      <c r="G65" s="68">
        <f t="shared" si="11"/>
        <v>0</v>
      </c>
      <c r="H65" s="109">
        <v>1</v>
      </c>
      <c r="I65" s="109">
        <v>0.96</v>
      </c>
      <c r="J65" s="109">
        <v>0.91800000000000004</v>
      </c>
      <c r="K65" s="70">
        <v>0.22</v>
      </c>
      <c r="L65" s="58"/>
    </row>
    <row r="66" spans="1:12" ht="15.75" x14ac:dyDescent="0.25">
      <c r="A66" s="67" t="s">
        <v>35</v>
      </c>
      <c r="B66" s="37" t="s">
        <v>156</v>
      </c>
      <c r="C66" s="68">
        <v>10</v>
      </c>
      <c r="D66" s="69"/>
      <c r="E66" s="68">
        <f t="shared" si="0"/>
        <v>0</v>
      </c>
      <c r="F66" s="68">
        <f t="shared" si="10"/>
        <v>0</v>
      </c>
      <c r="G66" s="68">
        <f t="shared" si="11"/>
        <v>0</v>
      </c>
      <c r="H66" s="109">
        <v>1</v>
      </c>
      <c r="I66" s="109">
        <v>0.96</v>
      </c>
      <c r="J66" s="109">
        <v>0.91800000000000004</v>
      </c>
      <c r="K66" s="70">
        <v>0.22</v>
      </c>
      <c r="L66" s="58"/>
    </row>
    <row r="67" spans="1:12" ht="15.75" x14ac:dyDescent="0.25">
      <c r="A67" s="67" t="s">
        <v>166</v>
      </c>
      <c r="B67" s="37" t="s">
        <v>182</v>
      </c>
      <c r="C67" s="68">
        <v>10</v>
      </c>
      <c r="D67" s="69"/>
      <c r="E67" s="68">
        <f t="shared" si="0"/>
        <v>0</v>
      </c>
      <c r="F67" s="68">
        <f t="shared" si="10"/>
        <v>0</v>
      </c>
      <c r="G67" s="68">
        <f t="shared" si="11"/>
        <v>0</v>
      </c>
      <c r="H67" s="109">
        <v>1.22</v>
      </c>
      <c r="I67" s="109">
        <v>1.18</v>
      </c>
      <c r="J67" s="109">
        <v>1.1359999999999999</v>
      </c>
      <c r="K67" s="70">
        <v>0.22</v>
      </c>
      <c r="L67" s="58"/>
    </row>
    <row r="68" spans="1:12" ht="15.75" x14ac:dyDescent="0.25">
      <c r="A68" s="67" t="s">
        <v>108</v>
      </c>
      <c r="B68" s="37" t="s">
        <v>152</v>
      </c>
      <c r="C68" s="68">
        <v>24</v>
      </c>
      <c r="D68" s="69"/>
      <c r="E68" s="68">
        <f t="shared" ref="E68" si="12">D68*C68</f>
        <v>0</v>
      </c>
      <c r="F68" s="68">
        <f t="shared" si="10"/>
        <v>0</v>
      </c>
      <c r="G68" s="68">
        <f t="shared" si="11"/>
        <v>0</v>
      </c>
      <c r="H68" s="109">
        <v>1.03</v>
      </c>
      <c r="I68" s="109">
        <v>0.99</v>
      </c>
      <c r="J68" s="109">
        <v>0.94699999999999995</v>
      </c>
      <c r="K68" s="70">
        <v>0.22</v>
      </c>
      <c r="L68" s="58"/>
    </row>
    <row r="69" spans="1:12" ht="15.75" x14ac:dyDescent="0.25">
      <c r="A69" s="67"/>
      <c r="B69" s="77"/>
      <c r="C69" s="77"/>
      <c r="D69" s="77"/>
      <c r="E69" s="68"/>
      <c r="F69" s="68"/>
      <c r="G69" s="68"/>
      <c r="H69" s="116"/>
      <c r="I69" s="116"/>
      <c r="J69" s="116"/>
      <c r="K69" s="77"/>
      <c r="L69" s="60"/>
    </row>
    <row r="70" spans="1:12" ht="15.75" x14ac:dyDescent="0.25">
      <c r="A70" s="149" t="s">
        <v>167</v>
      </c>
      <c r="B70" s="149"/>
      <c r="C70" s="77"/>
      <c r="D70" s="77"/>
      <c r="E70" s="68"/>
      <c r="F70" s="68"/>
      <c r="G70" s="68"/>
      <c r="H70" s="116"/>
      <c r="I70" s="116"/>
      <c r="J70" s="116"/>
      <c r="K70" s="77"/>
      <c r="L70" s="60"/>
    </row>
    <row r="71" spans="1:12" ht="15.75" x14ac:dyDescent="0.25">
      <c r="A71" s="67" t="s">
        <v>40</v>
      </c>
      <c r="B71" s="37" t="s">
        <v>172</v>
      </c>
      <c r="C71" s="68">
        <v>10</v>
      </c>
      <c r="D71" s="69"/>
      <c r="E71" s="68">
        <f t="shared" si="0"/>
        <v>0</v>
      </c>
      <c r="F71" s="68">
        <f>IF($E$80&lt;155,E71*H71,IF(156&lt;$E$80&lt;299,E71*H71,E71*J71))</f>
        <v>0</v>
      </c>
      <c r="G71" s="68">
        <f>F71*(1+K71)</f>
        <v>0</v>
      </c>
      <c r="H71" s="109">
        <v>1.28</v>
      </c>
      <c r="I71" s="109">
        <v>1.24</v>
      </c>
      <c r="J71" s="109">
        <v>1.2030000000000001</v>
      </c>
      <c r="K71" s="70">
        <v>0.1</v>
      </c>
      <c r="L71" s="58"/>
    </row>
    <row r="72" spans="1:12" ht="15.75" x14ac:dyDescent="0.25">
      <c r="A72" s="67" t="s">
        <v>165</v>
      </c>
      <c r="B72" s="37" t="s">
        <v>173</v>
      </c>
      <c r="C72" s="68">
        <v>10</v>
      </c>
      <c r="D72" s="69"/>
      <c r="E72" s="68">
        <f t="shared" si="0"/>
        <v>0</v>
      </c>
      <c r="F72" s="68">
        <f>IF($E$80&lt;155,E72*H72,IF(156&lt;$E$80&lt;299,E72*H72,E72*J72))</f>
        <v>0</v>
      </c>
      <c r="G72" s="68">
        <f>F72*(1+K72)</f>
        <v>0</v>
      </c>
      <c r="H72" s="109">
        <v>1.03</v>
      </c>
      <c r="I72" s="109">
        <v>0.99</v>
      </c>
      <c r="J72" s="109">
        <v>0.94799999999999995</v>
      </c>
      <c r="K72" s="70">
        <v>0.1</v>
      </c>
      <c r="L72" s="58"/>
    </row>
    <row r="73" spans="1:12" ht="15.75" x14ac:dyDescent="0.25">
      <c r="A73" s="67" t="s">
        <v>168</v>
      </c>
      <c r="B73" s="37" t="s">
        <v>169</v>
      </c>
      <c r="C73" s="68">
        <v>12</v>
      </c>
      <c r="D73" s="69"/>
      <c r="E73" s="68">
        <f t="shared" si="0"/>
        <v>0</v>
      </c>
      <c r="F73" s="68">
        <f>IF($E$80&lt;155,E73*H73,IF(156&lt;$E$80&lt;299,E73*H73,E73*J73))</f>
        <v>0</v>
      </c>
      <c r="G73" s="68">
        <f>F73*(1+K73)</f>
        <v>0</v>
      </c>
      <c r="H73" s="109">
        <v>2.44</v>
      </c>
      <c r="I73" s="109">
        <v>2.4</v>
      </c>
      <c r="J73" s="109">
        <v>2.355</v>
      </c>
      <c r="K73" s="70">
        <v>0.1</v>
      </c>
      <c r="L73" s="58"/>
    </row>
    <row r="74" spans="1:12" ht="15.75" x14ac:dyDescent="0.25">
      <c r="A74" s="67"/>
      <c r="B74" s="77"/>
      <c r="C74" s="77"/>
      <c r="D74" s="77"/>
      <c r="E74" s="68"/>
      <c r="F74" s="68"/>
      <c r="G74" s="68"/>
      <c r="H74" s="116"/>
      <c r="I74" s="116"/>
      <c r="J74" s="116"/>
      <c r="K74" s="70"/>
      <c r="L74" s="58"/>
    </row>
    <row r="75" spans="1:12" ht="15.75" x14ac:dyDescent="0.25">
      <c r="A75" s="74"/>
      <c r="B75" s="87" t="s">
        <v>157</v>
      </c>
      <c r="C75" s="68"/>
      <c r="D75" s="86"/>
      <c r="E75" s="68"/>
      <c r="F75" s="68"/>
      <c r="G75" s="68"/>
      <c r="H75" s="109"/>
      <c r="I75" s="109"/>
      <c r="J75" s="109"/>
      <c r="K75" s="70"/>
      <c r="L75" s="58"/>
    </row>
    <row r="76" spans="1:12" ht="15.75" x14ac:dyDescent="0.25">
      <c r="A76" s="74" t="s">
        <v>158</v>
      </c>
      <c r="B76" s="37" t="s">
        <v>185</v>
      </c>
      <c r="C76" s="68">
        <v>6</v>
      </c>
      <c r="D76" s="69"/>
      <c r="E76" s="68">
        <f t="shared" ref="E76:E77" si="13">D76*C76</f>
        <v>0</v>
      </c>
      <c r="F76" s="68">
        <f>IF($E$80&lt;155,E76*H76,IF(156&lt;$E$80&lt;299,E76*H76,E76*J76))</f>
        <v>0</v>
      </c>
      <c r="G76" s="68">
        <f>F76*(1+K76)</f>
        <v>0</v>
      </c>
      <c r="H76" s="109">
        <v>1.48</v>
      </c>
      <c r="I76" s="109">
        <v>1.44</v>
      </c>
      <c r="J76" s="109">
        <v>1.4</v>
      </c>
      <c r="K76" s="70">
        <v>0.1</v>
      </c>
      <c r="L76" s="58"/>
    </row>
    <row r="77" spans="1:12" ht="15.75" x14ac:dyDescent="0.25">
      <c r="A77" s="74" t="s">
        <v>159</v>
      </c>
      <c r="B77" s="37" t="s">
        <v>186</v>
      </c>
      <c r="C77" s="68">
        <v>6</v>
      </c>
      <c r="D77" s="69"/>
      <c r="E77" s="68">
        <f t="shared" si="13"/>
        <v>0</v>
      </c>
      <c r="F77" s="68">
        <f>IF($E$80&lt;155,E77*H77,IF(156&lt;$E$80&lt;299,E77*H77,E77*J77))</f>
        <v>0</v>
      </c>
      <c r="G77" s="68">
        <f>F77*(1+K77)</f>
        <v>0</v>
      </c>
      <c r="H77" s="109">
        <v>1.48</v>
      </c>
      <c r="I77" s="109">
        <v>1.44</v>
      </c>
      <c r="J77" s="109">
        <v>1.4</v>
      </c>
      <c r="K77" s="70">
        <v>0.1</v>
      </c>
      <c r="L77" s="58"/>
    </row>
    <row r="78" spans="1:12" ht="15.75" x14ac:dyDescent="0.25">
      <c r="A78" s="74" t="s">
        <v>180</v>
      </c>
      <c r="B78" s="37" t="s">
        <v>187</v>
      </c>
      <c r="C78" s="68">
        <v>6</v>
      </c>
      <c r="D78" s="69"/>
      <c r="E78" s="68">
        <f>D78*C78</f>
        <v>0</v>
      </c>
      <c r="F78" s="68">
        <f>IF($E$80&lt;155,E78*H78,IF(156&lt;$E$80&lt;299,E78*H78,E78*J78))</f>
        <v>0</v>
      </c>
      <c r="G78" s="68">
        <f>F78*(1+K78)</f>
        <v>0</v>
      </c>
      <c r="H78" s="109">
        <v>1.48</v>
      </c>
      <c r="I78" s="109">
        <v>1.44</v>
      </c>
      <c r="J78" s="109">
        <v>1.4</v>
      </c>
      <c r="K78" s="70">
        <v>0.1</v>
      </c>
      <c r="L78" s="58"/>
    </row>
    <row r="79" spans="1:12" x14ac:dyDescent="0.25">
      <c r="B79" s="10"/>
      <c r="C79" s="43"/>
      <c r="D79" s="44"/>
      <c r="E79" s="43"/>
      <c r="F79" s="43"/>
      <c r="G79" s="43"/>
      <c r="H79" s="117"/>
      <c r="I79" s="117"/>
      <c r="J79" s="117"/>
      <c r="K79" s="55"/>
      <c r="L79" s="55"/>
    </row>
    <row r="80" spans="1:12" x14ac:dyDescent="0.25">
      <c r="B80" s="10"/>
      <c r="C80" s="123" t="s">
        <v>52</v>
      </c>
      <c r="D80" s="124">
        <f>SUM(D14:D78)</f>
        <v>0</v>
      </c>
      <c r="E80" s="124">
        <f>SUM(E14:E78)</f>
        <v>0</v>
      </c>
      <c r="F80" s="122">
        <f>SUM(F14:F78)</f>
        <v>0</v>
      </c>
      <c r="G80" s="122">
        <f>SUM(G14:G78)</f>
        <v>0</v>
      </c>
      <c r="H80" s="117"/>
      <c r="I80" s="117"/>
      <c r="J80" s="117"/>
      <c r="K80" s="55"/>
      <c r="L80" s="55"/>
    </row>
    <row r="81" spans="2:12" x14ac:dyDescent="0.25">
      <c r="B81" s="10"/>
      <c r="C81" s="123"/>
      <c r="D81" s="124"/>
      <c r="E81" s="124"/>
      <c r="F81" s="122"/>
      <c r="G81" s="122"/>
      <c r="K81" s="55"/>
      <c r="L81" s="55"/>
    </row>
  </sheetData>
  <mergeCells count="16">
    <mergeCell ref="M14:V29"/>
    <mergeCell ref="A1:B1"/>
    <mergeCell ref="A6:B6"/>
    <mergeCell ref="A9:B11"/>
    <mergeCell ref="A13:B13"/>
    <mergeCell ref="G80:G81"/>
    <mergeCell ref="A30:B30"/>
    <mergeCell ref="C80:C81"/>
    <mergeCell ref="D80:D81"/>
    <mergeCell ref="E80:E81"/>
    <mergeCell ref="F80:F81"/>
    <mergeCell ref="A34:B36"/>
    <mergeCell ref="A38:B38"/>
    <mergeCell ref="A58:B58"/>
    <mergeCell ref="A62:B62"/>
    <mergeCell ref="A70:B70"/>
  </mergeCells>
  <pageMargins left="0.7" right="0.7" top="0.75" bottom="0.75" header="0.3" footer="0.3"/>
  <pageSetup paperSize="9" scale="4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LISTINO GAS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Scalzotto</dc:creator>
  <cp:lastModifiedBy>Amadei</cp:lastModifiedBy>
  <cp:lastPrinted>2021-12-01T15:33:23Z</cp:lastPrinted>
  <dcterms:created xsi:type="dcterms:W3CDTF">2018-10-02T13:18:05Z</dcterms:created>
  <dcterms:modified xsi:type="dcterms:W3CDTF">2023-03-23T22:36:37Z</dcterms:modified>
</cp:coreProperties>
</file>